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120" windowWidth="6450" windowHeight="11640" activeTab="0"/>
  </bookViews>
  <sheets>
    <sheet name="地区集計表１" sheetId="1" r:id="rId1"/>
    <sheet name="地区集計表２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<sst xmlns="http://schemas.openxmlformats.org/spreadsheetml/2006/main" count="250" uniqueCount="175">
  <si>
    <t>地域名</t>
  </si>
  <si>
    <t>道 新</t>
  </si>
  <si>
    <t>朝 日</t>
  </si>
  <si>
    <t>毎　日</t>
  </si>
  <si>
    <t>読　売</t>
  </si>
  <si>
    <t>地区合計</t>
  </si>
  <si>
    <t>中央区</t>
  </si>
  <si>
    <t>西　区</t>
  </si>
  <si>
    <t>手稲区</t>
  </si>
  <si>
    <t>南　区</t>
  </si>
  <si>
    <t>豊平区</t>
  </si>
  <si>
    <t>清田区</t>
  </si>
  <si>
    <t>白石区</t>
  </si>
  <si>
    <t>厚別区</t>
  </si>
  <si>
    <t>東　区</t>
  </si>
  <si>
    <t>北　区</t>
  </si>
  <si>
    <t>計</t>
  </si>
  <si>
    <t>江別市</t>
  </si>
  <si>
    <t>北広島市</t>
  </si>
  <si>
    <t>石狩市</t>
  </si>
  <si>
    <t>石狩郡</t>
  </si>
  <si>
    <t>恵庭市</t>
  </si>
  <si>
    <t>千歳市</t>
  </si>
  <si>
    <t>小樽市</t>
  </si>
  <si>
    <t>余市郡</t>
  </si>
  <si>
    <t>古平郡</t>
  </si>
  <si>
    <t>積丹郡</t>
  </si>
  <si>
    <t>岩内郡</t>
  </si>
  <si>
    <t>古宇郡</t>
  </si>
  <si>
    <t>虻田郡</t>
  </si>
  <si>
    <t>磯谷郡</t>
  </si>
  <si>
    <t>寿都郡</t>
  </si>
  <si>
    <t>島牧郡</t>
  </si>
  <si>
    <t>夕張市</t>
  </si>
  <si>
    <t>空知郡</t>
  </si>
  <si>
    <t>夕張郡</t>
  </si>
  <si>
    <t>岩見沢市</t>
  </si>
  <si>
    <t>三笠市</t>
  </si>
  <si>
    <t>美唄市</t>
  </si>
  <si>
    <t>砂川市</t>
  </si>
  <si>
    <t>滝川市</t>
  </si>
  <si>
    <t>歌志内市</t>
  </si>
  <si>
    <t>赤平市</t>
  </si>
  <si>
    <t>芦別市</t>
  </si>
  <si>
    <t>雨竜郡</t>
  </si>
  <si>
    <t>樺戸郡</t>
  </si>
  <si>
    <t>道　新</t>
  </si>
  <si>
    <t>朝　日</t>
  </si>
  <si>
    <t>山越郡</t>
  </si>
  <si>
    <t>函館市</t>
  </si>
  <si>
    <t>上磯郡</t>
  </si>
  <si>
    <t>亀田郡</t>
  </si>
  <si>
    <t>松前郡</t>
  </si>
  <si>
    <t>茅部郡</t>
  </si>
  <si>
    <t>瀬棚郡</t>
  </si>
  <si>
    <t>爾志郡</t>
  </si>
  <si>
    <t>久遠郡</t>
  </si>
  <si>
    <t>奥尻郡</t>
  </si>
  <si>
    <t>苫小牧市</t>
  </si>
  <si>
    <t>白老郡</t>
  </si>
  <si>
    <t>勇払郡</t>
  </si>
  <si>
    <t>室蘭市</t>
  </si>
  <si>
    <t>登別市</t>
  </si>
  <si>
    <t>伊達市</t>
  </si>
  <si>
    <t>有珠郡</t>
  </si>
  <si>
    <t>沙流郡</t>
  </si>
  <si>
    <t>新冠郡</t>
  </si>
  <si>
    <t>浦河郡</t>
  </si>
  <si>
    <t>様似郡</t>
  </si>
  <si>
    <t>幌泉郡</t>
  </si>
  <si>
    <t>旭川市</t>
  </si>
  <si>
    <t>富良野市</t>
  </si>
  <si>
    <t>中川郡</t>
  </si>
  <si>
    <t>士別市</t>
  </si>
  <si>
    <t>名寄市</t>
  </si>
  <si>
    <t>上川郡</t>
  </si>
  <si>
    <t>留萌市</t>
  </si>
  <si>
    <t>増毛郡</t>
  </si>
  <si>
    <t>留萌郡</t>
  </si>
  <si>
    <t>苫前郡</t>
  </si>
  <si>
    <t>天塩郡</t>
  </si>
  <si>
    <t>枝幸郡</t>
  </si>
  <si>
    <t>宗谷郡</t>
  </si>
  <si>
    <t>稚内市</t>
  </si>
  <si>
    <t>利尻郡</t>
  </si>
  <si>
    <t>礼文郡</t>
  </si>
  <si>
    <t>常呂郡</t>
  </si>
  <si>
    <t>北見市</t>
  </si>
  <si>
    <t>網走郡</t>
  </si>
  <si>
    <t>網走市</t>
  </si>
  <si>
    <t>斜里郡</t>
  </si>
  <si>
    <t>紋別郡</t>
  </si>
  <si>
    <t>紋別市</t>
  </si>
  <si>
    <t>釧路市</t>
  </si>
  <si>
    <t>釧路郡</t>
  </si>
  <si>
    <t>白糠郡</t>
  </si>
  <si>
    <t>阿寒郡</t>
  </si>
  <si>
    <t>川上郡</t>
  </si>
  <si>
    <t>厚岸郡</t>
  </si>
  <si>
    <t>根室市</t>
  </si>
  <si>
    <t>野付郡</t>
  </si>
  <si>
    <t>標津郡</t>
  </si>
  <si>
    <t>目梨郡</t>
  </si>
  <si>
    <t>帯広市</t>
  </si>
  <si>
    <t>河東郡</t>
  </si>
  <si>
    <t>河西郡</t>
  </si>
  <si>
    <t>十勝郡</t>
  </si>
  <si>
    <t>足寄郡</t>
  </si>
  <si>
    <t>広尾郡</t>
  </si>
  <si>
    <t>室蘭民報</t>
  </si>
  <si>
    <t>石</t>
  </si>
  <si>
    <t>狩</t>
  </si>
  <si>
    <t>空</t>
  </si>
  <si>
    <t>知</t>
  </si>
  <si>
    <t>後</t>
  </si>
  <si>
    <t>志</t>
  </si>
  <si>
    <t>支庁計</t>
  </si>
  <si>
    <t>函館新聞</t>
  </si>
  <si>
    <t>苫小牧民報</t>
  </si>
  <si>
    <t>留萌新聞</t>
  </si>
  <si>
    <t>宗谷新聞</t>
  </si>
  <si>
    <t>北海民友</t>
  </si>
  <si>
    <t>釧路新聞</t>
  </si>
  <si>
    <t>根室新聞</t>
  </si>
  <si>
    <t>十勝毎日</t>
  </si>
  <si>
    <t>北海道新聞</t>
  </si>
  <si>
    <t>朝日新聞</t>
  </si>
  <si>
    <t>読売新聞</t>
  </si>
  <si>
    <t>毎日新聞</t>
  </si>
  <si>
    <t>主要４紙計</t>
  </si>
  <si>
    <t>苫小牧民報</t>
  </si>
  <si>
    <t>函館新聞</t>
  </si>
  <si>
    <t>十勝毎日新聞</t>
  </si>
  <si>
    <t>釧路新聞</t>
  </si>
  <si>
    <t>室蘭民報</t>
  </si>
  <si>
    <t>全紙合計</t>
  </si>
  <si>
    <t>北海道全地域合計数</t>
  </si>
  <si>
    <t>道　央</t>
  </si>
  <si>
    <t>道　北</t>
  </si>
  <si>
    <t>道　南</t>
  </si>
  <si>
    <t>道　東</t>
  </si>
  <si>
    <t>全　域</t>
  </si>
  <si>
    <t>　北海道地区別集計表　１</t>
  </si>
  <si>
    <t>　北海道地区別集計表　２</t>
  </si>
  <si>
    <t>檜山郡</t>
  </si>
  <si>
    <t>二海郡</t>
  </si>
  <si>
    <t>北斗市</t>
  </si>
  <si>
    <t>日高郡</t>
  </si>
  <si>
    <t>道北･その他</t>
  </si>
  <si>
    <t>宗谷新聞</t>
  </si>
  <si>
    <t>深川市</t>
  </si>
  <si>
    <t>名寄新聞</t>
  </si>
  <si>
    <t>地</t>
  </si>
  <si>
    <t>方</t>
  </si>
  <si>
    <t>渡島地方</t>
  </si>
  <si>
    <t>檜山地方</t>
  </si>
  <si>
    <t>胆振地方</t>
  </si>
  <si>
    <t>日高地方</t>
  </si>
  <si>
    <t>上川地方</t>
  </si>
  <si>
    <t>留萌地方</t>
  </si>
  <si>
    <t>宗谷地方</t>
  </si>
  <si>
    <t>網走地方</t>
  </si>
  <si>
    <t>釧路地方</t>
  </si>
  <si>
    <t>根室地方</t>
  </si>
  <si>
    <t>十勝地方</t>
  </si>
  <si>
    <t>　　　　　道央＝石狩・空知・後志地方</t>
  </si>
  <si>
    <t>　　　　　道北＝上川・留萌・宗谷・網走地方</t>
  </si>
  <si>
    <t>　　　　　道南＝胆振・日高・渡島・檜山地方</t>
  </si>
  <si>
    <t>　　　　　道東＝十勝・釧路・根室地方</t>
  </si>
  <si>
    <t>留萌新聞</t>
  </si>
  <si>
    <t>道北日報他</t>
  </si>
  <si>
    <t>宗谷新聞</t>
  </si>
  <si>
    <t>北海民友</t>
  </si>
  <si>
    <t>名寄新聞</t>
  </si>
  <si>
    <t>地方紙計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</si>
</sst>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"/>
    <numFmt numFmtId="179" formatCode="0.0"/>
    <numFmt numFmtId="180" formatCode="#,##0.0;[Red]\-#,##0.0"/>
    <numFmt numFmtId="181" formatCode="0_);[Red]\(0\)"/>
    <numFmt numFmtId="182" formatCode="#,##0_ "/>
    <numFmt numFmtId="183" formatCode="0.00_);[Red]\(0.00\)"/>
    <numFmt numFmtId="184" formatCode="m/d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8">
    <font>
      <sz val="11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9"/>
      <name val="HG丸ｺﾞｼｯｸM-PRO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38" fontId="5" fillId="0" borderId="0" xfId="48" applyFont="1" applyBorder="1" applyAlignment="1">
      <alignment/>
    </xf>
    <xf numFmtId="0" fontId="0" fillId="33" borderId="0" xfId="0" applyFill="1" applyAlignment="1">
      <alignment/>
    </xf>
    <xf numFmtId="55" fontId="2" fillId="33" borderId="0" xfId="0" applyNumberFormat="1" applyFont="1" applyFill="1" applyAlignment="1">
      <alignment/>
    </xf>
    <xf numFmtId="38" fontId="5" fillId="0" borderId="10" xfId="48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/>
    </xf>
    <xf numFmtId="55" fontId="2" fillId="0" borderId="0" xfId="0" applyNumberFormat="1" applyFont="1" applyFill="1" applyAlignment="1">
      <alignment/>
    </xf>
    <xf numFmtId="0" fontId="7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38" fontId="5" fillId="0" borderId="13" xfId="48" applyFont="1" applyBorder="1" applyAlignment="1">
      <alignment vertical="center"/>
    </xf>
    <xf numFmtId="38" fontId="5" fillId="0" borderId="14" xfId="48" applyFont="1" applyBorder="1" applyAlignment="1">
      <alignment vertical="center"/>
    </xf>
    <xf numFmtId="38" fontId="5" fillId="0" borderId="13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8" fontId="5" fillId="0" borderId="19" xfId="48" applyFont="1" applyBorder="1" applyAlignment="1">
      <alignment vertical="center"/>
    </xf>
    <xf numFmtId="38" fontId="5" fillId="0" borderId="20" xfId="48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5" fillId="0" borderId="21" xfId="0" applyNumberFormat="1" applyFont="1" applyBorder="1" applyAlignment="1">
      <alignment vertical="center"/>
    </xf>
    <xf numFmtId="38" fontId="5" fillId="0" borderId="22" xfId="48" applyFont="1" applyBorder="1" applyAlignment="1">
      <alignment vertical="center"/>
    </xf>
    <xf numFmtId="38" fontId="5" fillId="0" borderId="23" xfId="48" applyFont="1" applyBorder="1" applyAlignment="1">
      <alignment vertical="center"/>
    </xf>
    <xf numFmtId="38" fontId="5" fillId="0" borderId="24" xfId="48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38" fontId="5" fillId="0" borderId="23" xfId="48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38" fontId="5" fillId="0" borderId="27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5" fillId="0" borderId="19" xfId="48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8" fillId="0" borderId="29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3" fontId="5" fillId="0" borderId="19" xfId="0" applyNumberFormat="1" applyFont="1" applyBorder="1" applyAlignment="1">
      <alignment vertical="center"/>
    </xf>
    <xf numFmtId="38" fontId="5" fillId="0" borderId="30" xfId="48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38" fontId="5" fillId="0" borderId="19" xfId="48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38" fontId="5" fillId="0" borderId="20" xfId="48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38" fontId="5" fillId="0" borderId="21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38" fontId="5" fillId="0" borderId="21" xfId="48" applyFont="1" applyBorder="1" applyAlignment="1">
      <alignment horizontal="right" vertical="center"/>
    </xf>
    <xf numFmtId="38" fontId="5" fillId="0" borderId="22" xfId="48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8" fontId="5" fillId="0" borderId="33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8" fontId="0" fillId="0" borderId="21" xfId="48" applyBorder="1" applyAlignment="1">
      <alignment vertical="center"/>
    </xf>
    <xf numFmtId="0" fontId="7" fillId="0" borderId="3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8" fontId="5" fillId="0" borderId="35" xfId="48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8" fontId="5" fillId="0" borderId="36" xfId="48" applyFont="1" applyFill="1" applyBorder="1" applyAlignment="1">
      <alignment horizontal="right" vertical="center"/>
    </xf>
    <xf numFmtId="38" fontId="5" fillId="0" borderId="31" xfId="48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38" fontId="5" fillId="0" borderId="33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/>
    </xf>
    <xf numFmtId="38" fontId="5" fillId="0" borderId="31" xfId="48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38" fontId="5" fillId="0" borderId="37" xfId="0" applyNumberFormat="1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38" fontId="5" fillId="0" borderId="33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38" fontId="5" fillId="0" borderId="33" xfId="48" applyFont="1" applyFill="1" applyBorder="1" applyAlignment="1">
      <alignment vertical="center"/>
    </xf>
    <xf numFmtId="38" fontId="5" fillId="0" borderId="40" xfId="48" applyFont="1" applyFill="1" applyBorder="1" applyAlignment="1">
      <alignment vertical="center"/>
    </xf>
    <xf numFmtId="38" fontId="5" fillId="0" borderId="37" xfId="48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/>
    </xf>
    <xf numFmtId="0" fontId="7" fillId="0" borderId="15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vertical="center"/>
    </xf>
    <xf numFmtId="38" fontId="5" fillId="0" borderId="13" xfId="48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38" fontId="3" fillId="0" borderId="0" xfId="48" applyFont="1" applyBorder="1" applyAlignment="1">
      <alignment vertical="center"/>
    </xf>
    <xf numFmtId="38" fontId="3" fillId="0" borderId="43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38" fontId="3" fillId="0" borderId="44" xfId="48" applyFont="1" applyBorder="1" applyAlignment="1">
      <alignment vertical="center"/>
    </xf>
    <xf numFmtId="0" fontId="0" fillId="0" borderId="44" xfId="0" applyBorder="1" applyAlignment="1">
      <alignment/>
    </xf>
    <xf numFmtId="0" fontId="5" fillId="0" borderId="44" xfId="0" applyFont="1" applyBorder="1" applyAlignment="1">
      <alignment vertical="center"/>
    </xf>
    <xf numFmtId="38" fontId="0" fillId="0" borderId="0" xfId="48" applyFont="1" applyAlignment="1">
      <alignment/>
    </xf>
    <xf numFmtId="0" fontId="6" fillId="0" borderId="11" xfId="0" applyFont="1" applyBorder="1" applyAlignment="1">
      <alignment horizontal="center" vertical="center" textRotation="255"/>
    </xf>
    <xf numFmtId="55" fontId="11" fillId="33" borderId="32" xfId="0" applyNumberFormat="1" applyFont="1" applyFill="1" applyBorder="1" applyAlignment="1">
      <alignment horizontal="right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38" fontId="3" fillId="0" borderId="10" xfId="48" applyFont="1" applyBorder="1" applyAlignment="1">
      <alignment horizontal="right" vertical="center"/>
    </xf>
    <xf numFmtId="38" fontId="3" fillId="0" borderId="47" xfId="48" applyFont="1" applyBorder="1" applyAlignment="1">
      <alignment horizontal="right" vertical="center"/>
    </xf>
    <xf numFmtId="38" fontId="3" fillId="0" borderId="10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48" xfId="48" applyFont="1" applyBorder="1" applyAlignment="1">
      <alignment horizontal="right" vertical="center"/>
    </xf>
    <xf numFmtId="38" fontId="3" fillId="0" borderId="49" xfId="48" applyFont="1" applyBorder="1" applyAlignment="1">
      <alignment horizontal="right" vertical="center"/>
    </xf>
    <xf numFmtId="38" fontId="3" fillId="0" borderId="50" xfId="48" applyFont="1" applyBorder="1" applyAlignment="1">
      <alignment vertical="center"/>
    </xf>
    <xf numFmtId="38" fontId="3" fillId="0" borderId="44" xfId="48" applyFont="1" applyBorder="1" applyAlignment="1">
      <alignment vertical="center"/>
    </xf>
    <xf numFmtId="38" fontId="3" fillId="0" borderId="51" xfId="48" applyFont="1" applyBorder="1" applyAlignment="1">
      <alignment vertical="center"/>
    </xf>
    <xf numFmtId="38" fontId="3" fillId="0" borderId="43" xfId="48" applyFont="1" applyBorder="1" applyAlignment="1">
      <alignment vertical="center"/>
    </xf>
    <xf numFmtId="0" fontId="0" fillId="0" borderId="44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9" xfId="0" applyBorder="1" applyAlignment="1">
      <alignment horizontal="center"/>
    </xf>
    <xf numFmtId="38" fontId="3" fillId="0" borderId="47" xfId="48" applyFont="1" applyBorder="1" applyAlignment="1">
      <alignment vertical="center"/>
    </xf>
    <xf numFmtId="38" fontId="3" fillId="0" borderId="52" xfId="48" applyFont="1" applyFill="1" applyBorder="1" applyAlignment="1">
      <alignment horizontal="right" vertical="center"/>
    </xf>
    <xf numFmtId="38" fontId="3" fillId="0" borderId="49" xfId="48" applyFont="1" applyFill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38" fontId="3" fillId="0" borderId="52" xfId="48" applyFont="1" applyBorder="1" applyAlignment="1">
      <alignment horizontal="right" vertical="center"/>
    </xf>
    <xf numFmtId="38" fontId="3" fillId="0" borderId="52" xfId="48" applyNumberFormat="1" applyFont="1" applyBorder="1" applyAlignment="1">
      <alignment horizontal="right" vertical="center"/>
    </xf>
    <xf numFmtId="38" fontId="3" fillId="0" borderId="10" xfId="48" applyNumberFormat="1" applyFont="1" applyBorder="1" applyAlignment="1">
      <alignment vertical="center"/>
    </xf>
    <xf numFmtId="38" fontId="3" fillId="0" borderId="23" xfId="48" applyNumberFormat="1" applyFont="1" applyBorder="1" applyAlignment="1">
      <alignment vertical="center"/>
    </xf>
    <xf numFmtId="38" fontId="4" fillId="0" borderId="10" xfId="48" applyFont="1" applyBorder="1" applyAlignment="1">
      <alignment horizontal="center" vertical="center" wrapText="1"/>
    </xf>
    <xf numFmtId="38" fontId="4" fillId="0" borderId="23" xfId="48" applyFont="1" applyBorder="1" applyAlignment="1">
      <alignment horizontal="center" vertical="center" wrapText="1"/>
    </xf>
    <xf numFmtId="38" fontId="4" fillId="0" borderId="50" xfId="48" applyFont="1" applyBorder="1" applyAlignment="1">
      <alignment horizontal="center" vertical="center"/>
    </xf>
    <xf numFmtId="38" fontId="4" fillId="0" borderId="44" xfId="48" applyFont="1" applyBorder="1" applyAlignment="1">
      <alignment horizontal="center" vertical="center"/>
    </xf>
    <xf numFmtId="38" fontId="4" fillId="0" borderId="52" xfId="48" applyFont="1" applyBorder="1" applyAlignment="1">
      <alignment horizontal="center" vertical="center"/>
    </xf>
    <xf numFmtId="38" fontId="4" fillId="0" borderId="51" xfId="48" applyFont="1" applyBorder="1" applyAlignment="1">
      <alignment horizontal="center" vertical="center"/>
    </xf>
    <xf numFmtId="38" fontId="4" fillId="0" borderId="43" xfId="48" applyFont="1" applyBorder="1" applyAlignment="1">
      <alignment horizontal="center" vertical="center"/>
    </xf>
    <xf numFmtId="38" fontId="4" fillId="0" borderId="49" xfId="48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44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55" fontId="11" fillId="33" borderId="0" xfId="0" applyNumberFormat="1" applyFont="1" applyFill="1" applyBorder="1" applyAlignment="1">
      <alignment horizontal="right" vertical="center"/>
    </xf>
    <xf numFmtId="0" fontId="0" fillId="0" borderId="48" xfId="0" applyBorder="1" applyAlignment="1">
      <alignment horizontal="center"/>
    </xf>
    <xf numFmtId="38" fontId="3" fillId="0" borderId="50" xfId="48" applyFont="1" applyBorder="1" applyAlignment="1">
      <alignment horizontal="right" vertical="center"/>
    </xf>
    <xf numFmtId="38" fontId="3" fillId="0" borderId="44" xfId="48" applyFont="1" applyBorder="1" applyAlignment="1">
      <alignment horizontal="right" vertical="center"/>
    </xf>
    <xf numFmtId="38" fontId="3" fillId="0" borderId="54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53" xfId="48" applyFont="1" applyBorder="1" applyAlignment="1">
      <alignment horizontal="right" vertical="center"/>
    </xf>
    <xf numFmtId="38" fontId="3" fillId="0" borderId="34" xfId="48" applyFont="1" applyBorder="1" applyAlignment="1">
      <alignment horizontal="right" vertical="center"/>
    </xf>
    <xf numFmtId="38" fontId="3" fillId="0" borderId="43" xfId="48" applyFont="1" applyBorder="1" applyAlignment="1">
      <alignment horizontal="right" vertical="center"/>
    </xf>
    <xf numFmtId="38" fontId="3" fillId="0" borderId="54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51" xfId="48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38" fontId="3" fillId="0" borderId="55" xfId="48" applyFont="1" applyBorder="1" applyAlignment="1">
      <alignment horizontal="right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5" fillId="0" borderId="34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38" fontId="3" fillId="0" borderId="56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133350</xdr:rowOff>
    </xdr:from>
    <xdr:to>
      <xdr:col>1</xdr:col>
      <xdr:colOff>200025</xdr:colOff>
      <xdr:row>10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" y="1295400"/>
          <a:ext cx="180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札幌市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240;&#36796;&#22320;&#21306;&#21029;&#38598;&#35336;_&#36947;&#21335;&#292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5240;&#36796;&#22320;&#21306;&#21029;&#38598;&#35336;_&#36947;&#22830;&#292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5240;&#36796;&#22320;&#21306;&#21029;&#38598;&#35336;_&#36947;&#21271;&#2925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5240;&#36796;&#22320;&#21306;&#21029;&#38598;&#35336;_&#36947;&#26481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3　苫小牧市"/>
      <sheetName val="116　白老郡"/>
      <sheetName val="117　勇払郡"/>
      <sheetName val="132　室蘭市"/>
      <sheetName val="133　登別市"/>
      <sheetName val="134　伊達市"/>
      <sheetName val="139　虻田郡（胆振）"/>
      <sheetName val="140　有珠郡"/>
      <sheetName val="118　沙流郡"/>
      <sheetName val="119　新冠郡"/>
      <sheetName val="120　日高郡"/>
      <sheetName val="122　浦河郡"/>
      <sheetName val="123　様似郡"/>
      <sheetName val="124　幌泉郡"/>
      <sheetName val="145　山越郡"/>
      <sheetName val="145　二海郡"/>
      <sheetName val="169　久遠郡"/>
      <sheetName val="144　瀬棚郡"/>
      <sheetName val="168　爾志郡"/>
      <sheetName val="167　檜山郡"/>
      <sheetName val="169　奥尻郡"/>
      <sheetName val="162函館市①"/>
      <sheetName val="164 函館市②"/>
      <sheetName val="163　北斗市"/>
      <sheetName val="164 亀田郡"/>
      <sheetName val="166　茅部郡"/>
      <sheetName val="163　上磯郡"/>
      <sheetName val="165　松前郡"/>
    </sheetNames>
    <sheetDataSet>
      <sheetData sheetId="0">
        <row r="38">
          <cell r="C38">
            <v>16615</v>
          </cell>
          <cell r="F38">
            <v>1470</v>
          </cell>
          <cell r="I38">
            <v>0</v>
          </cell>
          <cell r="L38">
            <v>4530</v>
          </cell>
          <cell r="O38">
            <v>0</v>
          </cell>
          <cell r="R38">
            <v>29465</v>
          </cell>
        </row>
      </sheetData>
      <sheetData sheetId="1">
        <row r="38">
          <cell r="C38">
            <v>2925</v>
          </cell>
          <cell r="F38">
            <v>160</v>
          </cell>
          <cell r="I38">
            <v>0</v>
          </cell>
          <cell r="L38">
            <v>1090</v>
          </cell>
          <cell r="O38">
            <v>855</v>
          </cell>
          <cell r="R38">
            <v>565</v>
          </cell>
        </row>
      </sheetData>
      <sheetData sheetId="2">
        <row r="38">
          <cell r="C38">
            <v>4375</v>
          </cell>
          <cell r="F38">
            <v>20</v>
          </cell>
          <cell r="I38">
            <v>0</v>
          </cell>
          <cell r="L38">
            <v>670</v>
          </cell>
          <cell r="R38">
            <v>1140</v>
          </cell>
        </row>
      </sheetData>
      <sheetData sheetId="3">
        <row r="38">
          <cell r="C38">
            <v>10990</v>
          </cell>
          <cell r="F38">
            <v>830</v>
          </cell>
          <cell r="I38">
            <v>0</v>
          </cell>
          <cell r="L38">
            <v>1615</v>
          </cell>
          <cell r="O38">
            <v>0</v>
          </cell>
          <cell r="R38">
            <v>21450</v>
          </cell>
        </row>
      </sheetData>
      <sheetData sheetId="4">
        <row r="38">
          <cell r="C38">
            <v>4135</v>
          </cell>
          <cell r="F38">
            <v>1020</v>
          </cell>
          <cell r="I38">
            <v>0</v>
          </cell>
          <cell r="L38">
            <v>2100</v>
          </cell>
          <cell r="O38">
            <v>0</v>
          </cell>
          <cell r="R38">
            <v>7850</v>
          </cell>
        </row>
      </sheetData>
      <sheetData sheetId="5">
        <row r="38">
          <cell r="C38">
            <v>6115</v>
          </cell>
          <cell r="F38">
            <v>320</v>
          </cell>
          <cell r="I38">
            <v>0</v>
          </cell>
          <cell r="L38">
            <v>1450</v>
          </cell>
          <cell r="O38">
            <v>0</v>
          </cell>
          <cell r="R38">
            <v>2770</v>
          </cell>
        </row>
      </sheetData>
      <sheetData sheetId="6">
        <row r="38">
          <cell r="C38">
            <v>2545</v>
          </cell>
          <cell r="F38">
            <v>0</v>
          </cell>
          <cell r="I38">
            <v>0</v>
          </cell>
          <cell r="L38">
            <v>800</v>
          </cell>
          <cell r="O38">
            <v>0</v>
          </cell>
          <cell r="R38">
            <v>685</v>
          </cell>
        </row>
      </sheetData>
      <sheetData sheetId="7">
        <row r="38">
          <cell r="C38">
            <v>480</v>
          </cell>
          <cell r="F38">
            <v>0</v>
          </cell>
          <cell r="I38">
            <v>0</v>
          </cell>
          <cell r="L38">
            <v>0</v>
          </cell>
          <cell r="R38">
            <v>245</v>
          </cell>
        </row>
      </sheetData>
      <sheetData sheetId="8">
        <row r="38">
          <cell r="C38">
            <v>4655</v>
          </cell>
          <cell r="F38">
            <v>0</v>
          </cell>
          <cell r="I38">
            <v>0</v>
          </cell>
          <cell r="L38">
            <v>255</v>
          </cell>
          <cell r="R38">
            <v>110</v>
          </cell>
        </row>
      </sheetData>
      <sheetData sheetId="9">
        <row r="38">
          <cell r="C38">
            <v>0</v>
          </cell>
          <cell r="F38">
            <v>0</v>
          </cell>
          <cell r="I38">
            <v>0</v>
          </cell>
          <cell r="L38">
            <v>45</v>
          </cell>
          <cell r="R38">
            <v>30</v>
          </cell>
        </row>
      </sheetData>
      <sheetData sheetId="10">
        <row r="38">
          <cell r="C38">
            <v>4820</v>
          </cell>
          <cell r="F38">
            <v>650</v>
          </cell>
          <cell r="I38">
            <v>0</v>
          </cell>
          <cell r="L38">
            <v>285</v>
          </cell>
          <cell r="R38">
            <v>50</v>
          </cell>
        </row>
      </sheetData>
      <sheetData sheetId="11">
        <row r="38">
          <cell r="C38">
            <v>2685</v>
          </cell>
          <cell r="F38">
            <v>600</v>
          </cell>
          <cell r="I38">
            <v>0</v>
          </cell>
          <cell r="L38">
            <v>50</v>
          </cell>
        </row>
      </sheetData>
      <sheetData sheetId="12">
        <row r="38">
          <cell r="C38">
            <v>1140</v>
          </cell>
          <cell r="F38">
            <v>0</v>
          </cell>
          <cell r="I38">
            <v>0</v>
          </cell>
          <cell r="L38">
            <v>0</v>
          </cell>
        </row>
      </sheetData>
      <sheetData sheetId="13">
        <row r="38">
          <cell r="C38">
            <v>1040</v>
          </cell>
          <cell r="F38">
            <v>0</v>
          </cell>
          <cell r="I38">
            <v>0</v>
          </cell>
          <cell r="L38">
            <v>0</v>
          </cell>
        </row>
      </sheetData>
      <sheetData sheetId="14">
        <row r="38">
          <cell r="C38">
            <v>1085</v>
          </cell>
          <cell r="F38">
            <v>100</v>
          </cell>
          <cell r="I38">
            <v>0</v>
          </cell>
          <cell r="L38">
            <v>260</v>
          </cell>
          <cell r="O38">
            <v>0</v>
          </cell>
        </row>
      </sheetData>
      <sheetData sheetId="15">
        <row r="38">
          <cell r="C38">
            <v>3550</v>
          </cell>
          <cell r="F38">
            <v>40</v>
          </cell>
          <cell r="I38">
            <v>0</v>
          </cell>
          <cell r="L38">
            <v>320</v>
          </cell>
          <cell r="O38">
            <v>0</v>
          </cell>
          <cell r="R38">
            <v>48</v>
          </cell>
        </row>
      </sheetData>
      <sheetData sheetId="16">
        <row r="38">
          <cell r="C38">
            <v>1825</v>
          </cell>
          <cell r="F38">
            <v>0</v>
          </cell>
          <cell r="I38">
            <v>0</v>
          </cell>
          <cell r="L38">
            <v>0</v>
          </cell>
          <cell r="O38">
            <v>0</v>
          </cell>
          <cell r="R38">
            <v>0</v>
          </cell>
        </row>
      </sheetData>
      <sheetData sheetId="17">
        <row r="38">
          <cell r="C38">
            <v>1235</v>
          </cell>
          <cell r="F38">
            <v>0</v>
          </cell>
          <cell r="I38">
            <v>0</v>
          </cell>
          <cell r="L38">
            <v>180</v>
          </cell>
          <cell r="O38">
            <v>0</v>
          </cell>
          <cell r="R38">
            <v>0</v>
          </cell>
        </row>
      </sheetData>
      <sheetData sheetId="18">
        <row r="38">
          <cell r="C38">
            <v>860</v>
          </cell>
          <cell r="F38">
            <v>0</v>
          </cell>
          <cell r="I38">
            <v>0</v>
          </cell>
          <cell r="L38">
            <v>35</v>
          </cell>
          <cell r="O38">
            <v>0</v>
          </cell>
          <cell r="R38">
            <v>0</v>
          </cell>
        </row>
      </sheetData>
      <sheetData sheetId="19">
        <row r="38">
          <cell r="C38">
            <v>3320</v>
          </cell>
          <cell r="F38">
            <v>70</v>
          </cell>
          <cell r="I38">
            <v>0</v>
          </cell>
          <cell r="L38">
            <v>195</v>
          </cell>
          <cell r="O38">
            <v>0</v>
          </cell>
          <cell r="R38">
            <v>491</v>
          </cell>
        </row>
      </sheetData>
      <sheetData sheetId="20">
        <row r="38">
          <cell r="C38">
            <v>225</v>
          </cell>
          <cell r="F38">
            <v>0</v>
          </cell>
          <cell r="I38">
            <v>0</v>
          </cell>
          <cell r="L38">
            <v>0</v>
          </cell>
          <cell r="O38">
            <v>0</v>
          </cell>
          <cell r="R38">
            <v>0</v>
          </cell>
        </row>
      </sheetData>
      <sheetData sheetId="21">
        <row r="38">
          <cell r="C38">
            <v>47145</v>
          </cell>
          <cell r="F38">
            <v>1880</v>
          </cell>
          <cell r="I38">
            <v>0</v>
          </cell>
          <cell r="L38">
            <v>2555</v>
          </cell>
          <cell r="R38">
            <v>10715</v>
          </cell>
        </row>
      </sheetData>
      <sheetData sheetId="22">
        <row r="38">
          <cell r="C38">
            <v>2415</v>
          </cell>
          <cell r="F38">
            <v>0</v>
          </cell>
          <cell r="I38">
            <v>0</v>
          </cell>
          <cell r="L38">
            <v>55</v>
          </cell>
          <cell r="R38">
            <v>203</v>
          </cell>
        </row>
      </sheetData>
      <sheetData sheetId="23">
        <row r="38">
          <cell r="C38">
            <v>7565</v>
          </cell>
          <cell r="F38">
            <v>140</v>
          </cell>
          <cell r="I38">
            <v>0</v>
          </cell>
          <cell r="L38">
            <v>300</v>
          </cell>
          <cell r="O38">
            <v>0</v>
          </cell>
          <cell r="R38">
            <v>1894</v>
          </cell>
        </row>
      </sheetData>
      <sheetData sheetId="24">
        <row r="38">
          <cell r="C38">
            <v>3120</v>
          </cell>
          <cell r="F38">
            <v>0</v>
          </cell>
          <cell r="I38">
            <v>0</v>
          </cell>
          <cell r="L38">
            <v>280</v>
          </cell>
          <cell r="O38">
            <v>0</v>
          </cell>
          <cell r="R38">
            <v>916</v>
          </cell>
        </row>
      </sheetData>
      <sheetData sheetId="25">
        <row r="38">
          <cell r="C38">
            <v>3575</v>
          </cell>
          <cell r="F38">
            <v>40</v>
          </cell>
          <cell r="I38">
            <v>60</v>
          </cell>
          <cell r="L38">
            <v>695</v>
          </cell>
          <cell r="O38">
            <v>0</v>
          </cell>
          <cell r="R38">
            <v>391</v>
          </cell>
        </row>
      </sheetData>
      <sheetData sheetId="26">
        <row r="38">
          <cell r="C38">
            <v>2025</v>
          </cell>
          <cell r="F38">
            <v>0</v>
          </cell>
          <cell r="I38">
            <v>0</v>
          </cell>
          <cell r="L38">
            <v>60</v>
          </cell>
          <cell r="O38">
            <v>0</v>
          </cell>
          <cell r="R38">
            <v>381</v>
          </cell>
        </row>
      </sheetData>
      <sheetData sheetId="27">
        <row r="38">
          <cell r="C38">
            <v>2160</v>
          </cell>
          <cell r="F38">
            <v>0</v>
          </cell>
          <cell r="I38">
            <v>0</v>
          </cell>
          <cell r="L38">
            <v>280</v>
          </cell>
          <cell r="O38">
            <v>0</v>
          </cell>
          <cell r="R38">
            <v>304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1中央区"/>
      <sheetName val="102西区"/>
      <sheetName val="103手稲区"/>
      <sheetName val="104南区"/>
      <sheetName val="105A豊平区"/>
      <sheetName val="105B清田区"/>
      <sheetName val="106白石区"/>
      <sheetName val="107厚別区"/>
      <sheetName val="108東区"/>
      <sheetName val="109北区"/>
      <sheetName val="110江別市"/>
      <sheetName val="111北広島市"/>
      <sheetName val="112石狩市"/>
      <sheetName val="112A石狩郡"/>
      <sheetName val="113恵庭市"/>
      <sheetName val="114千歳市"/>
      <sheetName val="125小樽市"/>
      <sheetName val="126余市郡"/>
      <sheetName val="127古平郡"/>
      <sheetName val="128積丹郡"/>
      <sheetName val="129岩内郡"/>
      <sheetName val="130古宇郡"/>
      <sheetName val="131虻田郡後志"/>
      <sheetName val="141磯谷郡"/>
      <sheetName val="142寿都郡"/>
      <sheetName val="143島牧郡"/>
      <sheetName val="136夕張市"/>
      <sheetName val="137空知郡"/>
      <sheetName val="138夕張郡"/>
      <sheetName val="146岩見沢市"/>
      <sheetName val="147三笠市"/>
      <sheetName val="148美唄市"/>
      <sheetName val="149砂川市"/>
      <sheetName val="150滝川市"/>
      <sheetName val="151歌志内市"/>
      <sheetName val="152赤平市"/>
      <sheetName val="153芦別市"/>
      <sheetName val="154雨竜郡"/>
      <sheetName val="155樺戸郡"/>
      <sheetName val="157深川市"/>
    </sheetNames>
    <sheetDataSet>
      <sheetData sheetId="0">
        <row r="38">
          <cell r="C38">
            <v>36370</v>
          </cell>
          <cell r="F38">
            <v>5620</v>
          </cell>
          <cell r="I38">
            <v>0</v>
          </cell>
          <cell r="L38">
            <v>7960</v>
          </cell>
          <cell r="O38">
            <v>0</v>
          </cell>
        </row>
      </sheetData>
      <sheetData sheetId="1">
        <row r="38">
          <cell r="C38">
            <v>35900</v>
          </cell>
          <cell r="F38">
            <v>2880</v>
          </cell>
          <cell r="I38">
            <v>0</v>
          </cell>
          <cell r="L38">
            <v>9740</v>
          </cell>
          <cell r="O38">
            <v>0</v>
          </cell>
        </row>
      </sheetData>
      <sheetData sheetId="2">
        <row r="38">
          <cell r="C38">
            <v>18920</v>
          </cell>
          <cell r="F38">
            <v>2500</v>
          </cell>
          <cell r="I38">
            <v>0</v>
          </cell>
          <cell r="L38">
            <v>5230</v>
          </cell>
          <cell r="O38">
            <v>0</v>
          </cell>
        </row>
      </sheetData>
      <sheetData sheetId="3">
        <row r="38">
          <cell r="C38">
            <v>23340</v>
          </cell>
          <cell r="F38">
            <v>2990</v>
          </cell>
          <cell r="I38">
            <v>0</v>
          </cell>
          <cell r="L38">
            <v>5405</v>
          </cell>
          <cell r="O38">
            <v>0</v>
          </cell>
        </row>
      </sheetData>
      <sheetData sheetId="4">
        <row r="38">
          <cell r="C38">
            <v>32560</v>
          </cell>
          <cell r="F38">
            <v>4200</v>
          </cell>
          <cell r="I38">
            <v>1300</v>
          </cell>
          <cell r="L38">
            <v>6680</v>
          </cell>
          <cell r="O38">
            <v>0</v>
          </cell>
        </row>
      </sheetData>
      <sheetData sheetId="5">
        <row r="38">
          <cell r="C38">
            <v>16570</v>
          </cell>
          <cell r="F38">
            <v>2610</v>
          </cell>
          <cell r="I38">
            <v>700</v>
          </cell>
          <cell r="L38">
            <v>2710</v>
          </cell>
          <cell r="O38">
            <v>0</v>
          </cell>
        </row>
      </sheetData>
      <sheetData sheetId="6">
        <row r="38">
          <cell r="C38">
            <v>23170</v>
          </cell>
          <cell r="F38">
            <v>2650</v>
          </cell>
          <cell r="I38">
            <v>0</v>
          </cell>
          <cell r="L38">
            <v>4840</v>
          </cell>
          <cell r="O38">
            <v>0</v>
          </cell>
        </row>
      </sheetData>
      <sheetData sheetId="7">
        <row r="38">
          <cell r="C38">
            <v>23620</v>
          </cell>
          <cell r="F38">
            <v>2460</v>
          </cell>
          <cell r="I38">
            <v>0</v>
          </cell>
          <cell r="L38">
            <v>4320</v>
          </cell>
          <cell r="O38">
            <v>0</v>
          </cell>
        </row>
      </sheetData>
      <sheetData sheetId="8">
        <row r="38">
          <cell r="C38">
            <v>35710</v>
          </cell>
          <cell r="F38">
            <v>3770</v>
          </cell>
          <cell r="I38">
            <v>0</v>
          </cell>
          <cell r="L38">
            <v>7930</v>
          </cell>
          <cell r="O38">
            <v>0</v>
          </cell>
        </row>
      </sheetData>
      <sheetData sheetId="9">
        <row r="38">
          <cell r="C38">
            <v>41700</v>
          </cell>
          <cell r="F38">
            <v>6600</v>
          </cell>
          <cell r="I38">
            <v>0</v>
          </cell>
          <cell r="L38">
            <v>9000</v>
          </cell>
          <cell r="O38">
            <v>0</v>
          </cell>
        </row>
      </sheetData>
      <sheetData sheetId="10">
        <row r="38">
          <cell r="C38">
            <v>22020</v>
          </cell>
          <cell r="F38">
            <v>4050</v>
          </cell>
          <cell r="I38">
            <v>0</v>
          </cell>
          <cell r="L38">
            <v>3050</v>
          </cell>
          <cell r="O38">
            <v>0</v>
          </cell>
        </row>
      </sheetData>
      <sheetData sheetId="11">
        <row r="38">
          <cell r="C38">
            <v>10730</v>
          </cell>
          <cell r="F38">
            <v>1240</v>
          </cell>
          <cell r="I38">
            <v>110</v>
          </cell>
          <cell r="L38">
            <v>1290</v>
          </cell>
          <cell r="O38">
            <v>0</v>
          </cell>
        </row>
      </sheetData>
      <sheetData sheetId="12">
        <row r="38">
          <cell r="C38">
            <v>8665</v>
          </cell>
          <cell r="F38">
            <v>1070</v>
          </cell>
          <cell r="I38">
            <v>0</v>
          </cell>
          <cell r="L38">
            <v>2320</v>
          </cell>
          <cell r="O38">
            <v>0</v>
          </cell>
        </row>
      </sheetData>
      <sheetData sheetId="13">
        <row r="38">
          <cell r="C38">
            <v>3580</v>
          </cell>
          <cell r="F38">
            <v>420</v>
          </cell>
          <cell r="I38">
            <v>0</v>
          </cell>
          <cell r="L38">
            <v>500</v>
          </cell>
          <cell r="O38">
            <v>0</v>
          </cell>
        </row>
      </sheetData>
      <sheetData sheetId="14">
        <row r="38">
          <cell r="C38">
            <v>9625</v>
          </cell>
          <cell r="F38">
            <v>1790</v>
          </cell>
          <cell r="I38">
            <v>0</v>
          </cell>
          <cell r="L38">
            <v>3480</v>
          </cell>
          <cell r="O38">
            <v>0</v>
          </cell>
          <cell r="R38">
            <v>0</v>
          </cell>
        </row>
      </sheetData>
      <sheetData sheetId="15">
        <row r="38">
          <cell r="C38">
            <v>9680</v>
          </cell>
          <cell r="F38">
            <v>1480</v>
          </cell>
          <cell r="I38">
            <v>2410</v>
          </cell>
          <cell r="L38">
            <v>3600</v>
          </cell>
          <cell r="O38">
            <v>0</v>
          </cell>
          <cell r="R38">
            <v>0</v>
          </cell>
        </row>
      </sheetData>
      <sheetData sheetId="16">
        <row r="38">
          <cell r="C38">
            <v>22395</v>
          </cell>
          <cell r="F38">
            <v>1720</v>
          </cell>
          <cell r="I38">
            <v>0</v>
          </cell>
          <cell r="L38">
            <v>6690</v>
          </cell>
          <cell r="O38">
            <v>0</v>
          </cell>
        </row>
      </sheetData>
      <sheetData sheetId="17">
        <row r="38">
          <cell r="C38">
            <v>4640</v>
          </cell>
          <cell r="F38">
            <v>0</v>
          </cell>
          <cell r="I38">
            <v>0</v>
          </cell>
          <cell r="L38">
            <v>1130</v>
          </cell>
          <cell r="O38">
            <v>0</v>
          </cell>
        </row>
      </sheetData>
      <sheetData sheetId="18">
        <row r="38">
          <cell r="C38">
            <v>630</v>
          </cell>
          <cell r="F38">
            <v>0</v>
          </cell>
          <cell r="I38">
            <v>0</v>
          </cell>
          <cell r="L38">
            <v>100</v>
          </cell>
        </row>
      </sheetData>
      <sheetData sheetId="19">
        <row r="38">
          <cell r="C38">
            <v>470</v>
          </cell>
          <cell r="F38">
            <v>0</v>
          </cell>
          <cell r="I38">
            <v>0</v>
          </cell>
          <cell r="L38">
            <v>5</v>
          </cell>
        </row>
      </sheetData>
      <sheetData sheetId="20">
        <row r="38">
          <cell r="C38">
            <v>4165</v>
          </cell>
          <cell r="F38">
            <v>0</v>
          </cell>
          <cell r="I38">
            <v>0</v>
          </cell>
          <cell r="L38">
            <v>640</v>
          </cell>
          <cell r="O38">
            <v>0</v>
          </cell>
        </row>
      </sheetData>
      <sheetData sheetId="21">
        <row r="38">
          <cell r="C38">
            <v>280</v>
          </cell>
          <cell r="F38">
            <v>0</v>
          </cell>
          <cell r="I38">
            <v>0</v>
          </cell>
          <cell r="L38">
            <v>30</v>
          </cell>
        </row>
      </sheetData>
      <sheetData sheetId="22">
        <row r="38">
          <cell r="C38">
            <v>5215</v>
          </cell>
          <cell r="F38">
            <v>100</v>
          </cell>
          <cell r="I38">
            <v>0</v>
          </cell>
          <cell r="L38">
            <v>1045</v>
          </cell>
          <cell r="O38">
            <v>0</v>
          </cell>
        </row>
      </sheetData>
      <sheetData sheetId="23">
        <row r="38">
          <cell r="C38">
            <v>1010</v>
          </cell>
          <cell r="F38">
            <v>0</v>
          </cell>
          <cell r="I38">
            <v>0</v>
          </cell>
          <cell r="L38">
            <v>340</v>
          </cell>
        </row>
      </sheetData>
      <sheetData sheetId="24">
        <row r="38">
          <cell r="C38">
            <v>1300</v>
          </cell>
          <cell r="F38">
            <v>0</v>
          </cell>
          <cell r="I38">
            <v>0</v>
          </cell>
          <cell r="L38">
            <v>170</v>
          </cell>
        </row>
      </sheetData>
      <sheetData sheetId="25">
        <row r="38">
          <cell r="C38">
            <v>330</v>
          </cell>
          <cell r="F38">
            <v>0</v>
          </cell>
          <cell r="I38">
            <v>0</v>
          </cell>
          <cell r="L38">
            <v>35</v>
          </cell>
        </row>
      </sheetData>
      <sheetData sheetId="26">
        <row r="38">
          <cell r="C38">
            <v>1685</v>
          </cell>
          <cell r="F38">
            <v>0</v>
          </cell>
          <cell r="I38">
            <v>0</v>
          </cell>
          <cell r="L38">
            <v>955</v>
          </cell>
        </row>
      </sheetData>
      <sheetData sheetId="27">
        <row r="38">
          <cell r="C38">
            <v>4200</v>
          </cell>
          <cell r="F38">
            <v>140</v>
          </cell>
          <cell r="I38">
            <v>0</v>
          </cell>
          <cell r="L38">
            <v>655</v>
          </cell>
          <cell r="O38">
            <v>0</v>
          </cell>
        </row>
      </sheetData>
      <sheetData sheetId="28">
        <row r="38">
          <cell r="C38">
            <v>5770</v>
          </cell>
          <cell r="F38">
            <v>200</v>
          </cell>
          <cell r="I38">
            <v>0</v>
          </cell>
          <cell r="L38">
            <v>1310</v>
          </cell>
        </row>
      </sheetData>
      <sheetData sheetId="29">
        <row r="38">
          <cell r="C38">
            <v>15845</v>
          </cell>
          <cell r="F38">
            <v>1210</v>
          </cell>
          <cell r="I38">
            <v>0</v>
          </cell>
          <cell r="L38">
            <v>3240</v>
          </cell>
          <cell r="O38">
            <v>0</v>
          </cell>
        </row>
      </sheetData>
      <sheetData sheetId="30">
        <row r="38">
          <cell r="C38">
            <v>1740</v>
          </cell>
          <cell r="F38">
            <v>0</v>
          </cell>
          <cell r="I38">
            <v>0</v>
          </cell>
          <cell r="L38">
            <v>760</v>
          </cell>
          <cell r="O38">
            <v>0</v>
          </cell>
        </row>
      </sheetData>
      <sheetData sheetId="31">
        <row r="38">
          <cell r="C38">
            <v>4595</v>
          </cell>
          <cell r="F38">
            <v>130</v>
          </cell>
          <cell r="I38">
            <v>0</v>
          </cell>
          <cell r="L38">
            <v>1290</v>
          </cell>
          <cell r="O38">
            <v>0</v>
          </cell>
        </row>
      </sheetData>
      <sheetData sheetId="32">
        <row r="38">
          <cell r="C38">
            <v>3395</v>
          </cell>
          <cell r="F38">
            <v>500</v>
          </cell>
          <cell r="I38">
            <v>0</v>
          </cell>
          <cell r="L38">
            <v>840</v>
          </cell>
          <cell r="O38">
            <v>0</v>
          </cell>
        </row>
      </sheetData>
      <sheetData sheetId="33">
        <row r="38">
          <cell r="C38">
            <v>7630</v>
          </cell>
          <cell r="F38">
            <v>580</v>
          </cell>
          <cell r="I38">
            <v>680</v>
          </cell>
          <cell r="L38">
            <v>1175</v>
          </cell>
          <cell r="O38">
            <v>0</v>
          </cell>
        </row>
      </sheetData>
      <sheetData sheetId="34">
        <row r="38">
          <cell r="C38">
            <v>0</v>
          </cell>
          <cell r="F38">
            <v>0</v>
          </cell>
          <cell r="I38">
            <v>0</v>
          </cell>
          <cell r="L38">
            <v>150</v>
          </cell>
          <cell r="O38">
            <v>0</v>
          </cell>
        </row>
      </sheetData>
      <sheetData sheetId="35">
        <row r="38">
          <cell r="C38">
            <v>1765</v>
          </cell>
          <cell r="F38">
            <v>290</v>
          </cell>
          <cell r="I38">
            <v>0</v>
          </cell>
          <cell r="L38">
            <v>840</v>
          </cell>
          <cell r="O38">
            <v>0</v>
          </cell>
        </row>
      </sheetData>
      <sheetData sheetId="36">
        <row r="38">
          <cell r="C38">
            <v>3360</v>
          </cell>
          <cell r="F38">
            <v>0</v>
          </cell>
          <cell r="I38">
            <v>0</v>
          </cell>
          <cell r="L38">
            <v>610</v>
          </cell>
          <cell r="O38">
            <v>0</v>
          </cell>
        </row>
      </sheetData>
      <sheetData sheetId="37">
        <row r="38">
          <cell r="C38">
            <v>3650</v>
          </cell>
          <cell r="F38">
            <v>0</v>
          </cell>
          <cell r="I38">
            <v>0</v>
          </cell>
          <cell r="L38">
            <v>0</v>
          </cell>
        </row>
      </sheetData>
      <sheetData sheetId="38">
        <row r="38">
          <cell r="C38">
            <v>2545</v>
          </cell>
          <cell r="F38">
            <v>110</v>
          </cell>
          <cell r="I38">
            <v>0</v>
          </cell>
          <cell r="L38">
            <v>575</v>
          </cell>
        </row>
      </sheetData>
      <sheetData sheetId="39">
        <row r="38">
          <cell r="C38">
            <v>5170</v>
          </cell>
          <cell r="F38">
            <v>210</v>
          </cell>
          <cell r="I38">
            <v>0</v>
          </cell>
          <cell r="L38">
            <v>490</v>
          </cell>
          <cell r="O3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1旭川市"/>
      <sheetName val="172上川郡"/>
      <sheetName val="174空知郡"/>
      <sheetName val="175富良野市"/>
      <sheetName val="176勇払郡"/>
      <sheetName val="177中川郡"/>
      <sheetName val="178士別市"/>
      <sheetName val="179名寄市"/>
      <sheetName val="158留萌市"/>
      <sheetName val="159増毛郡"/>
      <sheetName val="160留萌郡"/>
      <sheetName val="161苫前郡"/>
      <sheetName val="187天塩郡（留萌）"/>
      <sheetName val="187天塩郡（宗谷）"/>
      <sheetName val="188稚内市"/>
      <sheetName val="186宗谷郡"/>
      <sheetName val="185枝幸郡"/>
      <sheetName val="189利尻郡"/>
      <sheetName val="190礼文郡"/>
      <sheetName val="181北見市"/>
      <sheetName val="180常呂郡"/>
      <sheetName val="182網走郡"/>
      <sheetName val="183網走市"/>
      <sheetName val="184斜里郡"/>
      <sheetName val="191紋別郡"/>
      <sheetName val="192紋別市"/>
    </sheetNames>
    <sheetDataSet>
      <sheetData sheetId="0">
        <row r="38">
          <cell r="C38">
            <v>68000</v>
          </cell>
          <cell r="F38">
            <v>1070</v>
          </cell>
          <cell r="I38">
            <v>0</v>
          </cell>
          <cell r="L38">
            <v>4755</v>
          </cell>
          <cell r="O38">
            <v>0</v>
          </cell>
        </row>
      </sheetData>
      <sheetData sheetId="1">
        <row r="9">
          <cell r="R9">
            <v>360</v>
          </cell>
        </row>
        <row r="10">
          <cell r="R10">
            <v>180</v>
          </cell>
        </row>
        <row r="18">
          <cell r="R18">
            <v>350</v>
          </cell>
        </row>
        <row r="38">
          <cell r="C38">
            <v>14005</v>
          </cell>
          <cell r="F38">
            <v>80</v>
          </cell>
          <cell r="I38">
            <v>0</v>
          </cell>
          <cell r="L38">
            <v>740</v>
          </cell>
          <cell r="O38">
            <v>0</v>
          </cell>
        </row>
      </sheetData>
      <sheetData sheetId="2">
        <row r="38">
          <cell r="C38">
            <v>3655</v>
          </cell>
          <cell r="F38">
            <v>80</v>
          </cell>
          <cell r="I38">
            <v>0</v>
          </cell>
          <cell r="L38">
            <v>410</v>
          </cell>
          <cell r="O38">
            <v>0</v>
          </cell>
        </row>
      </sheetData>
      <sheetData sheetId="3">
        <row r="38">
          <cell r="C38">
            <v>4925</v>
          </cell>
          <cell r="F38">
            <v>0</v>
          </cell>
          <cell r="I38">
            <v>0</v>
          </cell>
          <cell r="L38">
            <v>345</v>
          </cell>
          <cell r="O38">
            <v>0</v>
          </cell>
        </row>
      </sheetData>
      <sheetData sheetId="4">
        <row r="38">
          <cell r="C38">
            <v>260</v>
          </cell>
          <cell r="F38">
            <v>0</v>
          </cell>
          <cell r="I38">
            <v>0</v>
          </cell>
          <cell r="L38">
            <v>0</v>
          </cell>
        </row>
      </sheetData>
      <sheetData sheetId="5">
        <row r="38">
          <cell r="C38">
            <v>1555</v>
          </cell>
          <cell r="F38">
            <v>0</v>
          </cell>
          <cell r="I38">
            <v>0</v>
          </cell>
          <cell r="L38">
            <v>15</v>
          </cell>
          <cell r="R38">
            <v>65</v>
          </cell>
        </row>
      </sheetData>
      <sheetData sheetId="6">
        <row r="38">
          <cell r="C38">
            <v>3440</v>
          </cell>
          <cell r="F38">
            <v>0</v>
          </cell>
          <cell r="I38">
            <v>0</v>
          </cell>
          <cell r="L38">
            <v>1465</v>
          </cell>
          <cell r="O38">
            <v>0</v>
          </cell>
          <cell r="R38">
            <v>5060</v>
          </cell>
        </row>
      </sheetData>
      <sheetData sheetId="7">
        <row r="9">
          <cell r="R9">
            <v>2500</v>
          </cell>
        </row>
        <row r="10">
          <cell r="R10">
            <v>800</v>
          </cell>
        </row>
        <row r="11">
          <cell r="R11">
            <v>60</v>
          </cell>
        </row>
        <row r="12">
          <cell r="R12">
            <v>100</v>
          </cell>
        </row>
        <row r="21">
          <cell r="R21">
            <v>400</v>
          </cell>
        </row>
        <row r="38">
          <cell r="C38">
            <v>4730</v>
          </cell>
          <cell r="F38">
            <v>180</v>
          </cell>
          <cell r="I38">
            <v>0</v>
          </cell>
          <cell r="L38">
            <v>870</v>
          </cell>
          <cell r="O38">
            <v>0</v>
          </cell>
        </row>
      </sheetData>
      <sheetData sheetId="8">
        <row r="38">
          <cell r="C38">
            <v>3520</v>
          </cell>
          <cell r="F38">
            <v>110</v>
          </cell>
          <cell r="I38">
            <v>0</v>
          </cell>
          <cell r="L38">
            <v>620</v>
          </cell>
          <cell r="O38">
            <v>0</v>
          </cell>
          <cell r="R38">
            <v>6000</v>
          </cell>
        </row>
      </sheetData>
      <sheetData sheetId="9">
        <row r="38">
          <cell r="C38">
            <v>980</v>
          </cell>
          <cell r="F38">
            <v>0</v>
          </cell>
          <cell r="I38">
            <v>0</v>
          </cell>
          <cell r="L38">
            <v>0</v>
          </cell>
          <cell r="R38">
            <v>550</v>
          </cell>
        </row>
      </sheetData>
      <sheetData sheetId="10">
        <row r="38">
          <cell r="C38">
            <v>695</v>
          </cell>
          <cell r="F38">
            <v>0</v>
          </cell>
          <cell r="I38">
            <v>0</v>
          </cell>
          <cell r="L38">
            <v>0</v>
          </cell>
          <cell r="R38">
            <v>385</v>
          </cell>
        </row>
      </sheetData>
      <sheetData sheetId="11">
        <row r="38">
          <cell r="C38">
            <v>2920</v>
          </cell>
          <cell r="F38">
            <v>0</v>
          </cell>
          <cell r="I38">
            <v>0</v>
          </cell>
          <cell r="L38">
            <v>130</v>
          </cell>
          <cell r="R38">
            <v>645</v>
          </cell>
        </row>
      </sheetData>
      <sheetData sheetId="12">
        <row r="8">
          <cell r="O8">
            <v>100</v>
          </cell>
        </row>
        <row r="38">
          <cell r="C38">
            <v>1945</v>
          </cell>
          <cell r="F38">
            <v>0</v>
          </cell>
          <cell r="I38">
            <v>0</v>
          </cell>
          <cell r="L38">
            <v>25</v>
          </cell>
          <cell r="R38">
            <v>470</v>
          </cell>
        </row>
      </sheetData>
      <sheetData sheetId="13">
        <row r="38">
          <cell r="C38">
            <v>690</v>
          </cell>
          <cell r="F38">
            <v>0</v>
          </cell>
          <cell r="I38">
            <v>0</v>
          </cell>
          <cell r="L38">
            <v>0</v>
          </cell>
          <cell r="R38">
            <v>840</v>
          </cell>
        </row>
      </sheetData>
      <sheetData sheetId="14">
        <row r="38">
          <cell r="C38">
            <v>4780</v>
          </cell>
          <cell r="F38">
            <v>230</v>
          </cell>
          <cell r="I38">
            <v>0</v>
          </cell>
          <cell r="L38">
            <v>850</v>
          </cell>
          <cell r="O38">
            <v>0</v>
          </cell>
          <cell r="R38">
            <v>7295</v>
          </cell>
        </row>
      </sheetData>
      <sheetData sheetId="15">
        <row r="38">
          <cell r="C38">
            <v>510</v>
          </cell>
          <cell r="F38">
            <v>0</v>
          </cell>
          <cell r="I38">
            <v>0</v>
          </cell>
          <cell r="L38">
            <v>0</v>
          </cell>
          <cell r="R38">
            <v>535</v>
          </cell>
        </row>
      </sheetData>
      <sheetData sheetId="16">
        <row r="38">
          <cell r="C38">
            <v>2855</v>
          </cell>
          <cell r="F38">
            <v>0</v>
          </cell>
          <cell r="I38">
            <v>0</v>
          </cell>
          <cell r="L38">
            <v>5</v>
          </cell>
          <cell r="R38">
            <v>1835</v>
          </cell>
        </row>
      </sheetData>
      <sheetData sheetId="17">
        <row r="38">
          <cell r="C38">
            <v>415</v>
          </cell>
          <cell r="F38">
            <v>0</v>
          </cell>
          <cell r="I38">
            <v>0</v>
          </cell>
          <cell r="L38">
            <v>0</v>
          </cell>
          <cell r="R38">
            <v>755</v>
          </cell>
        </row>
      </sheetData>
      <sheetData sheetId="18">
        <row r="38">
          <cell r="C38">
            <v>305</v>
          </cell>
          <cell r="F38">
            <v>0</v>
          </cell>
          <cell r="I38">
            <v>0</v>
          </cell>
          <cell r="L38">
            <v>0</v>
          </cell>
          <cell r="R38">
            <v>300</v>
          </cell>
        </row>
      </sheetData>
      <sheetData sheetId="19">
        <row r="38">
          <cell r="C38">
            <v>17655</v>
          </cell>
          <cell r="F38">
            <v>0</v>
          </cell>
          <cell r="I38">
            <v>0</v>
          </cell>
          <cell r="L38">
            <v>3665</v>
          </cell>
          <cell r="O38">
            <v>0</v>
          </cell>
        </row>
      </sheetData>
      <sheetData sheetId="20">
        <row r="38">
          <cell r="C38">
            <v>3025</v>
          </cell>
          <cell r="F38">
            <v>0</v>
          </cell>
          <cell r="I38">
            <v>0</v>
          </cell>
          <cell r="L38">
            <v>340</v>
          </cell>
        </row>
      </sheetData>
      <sheetData sheetId="21">
        <row r="38">
          <cell r="C38">
            <v>4900</v>
          </cell>
          <cell r="F38">
            <v>150</v>
          </cell>
          <cell r="I38">
            <v>0</v>
          </cell>
          <cell r="L38">
            <v>2205</v>
          </cell>
        </row>
      </sheetData>
      <sheetData sheetId="22">
        <row r="38">
          <cell r="C38">
            <v>5215</v>
          </cell>
          <cell r="F38">
            <v>220</v>
          </cell>
          <cell r="I38">
            <v>0</v>
          </cell>
          <cell r="L38">
            <v>3090</v>
          </cell>
          <cell r="O38">
            <v>0</v>
          </cell>
        </row>
      </sheetData>
      <sheetData sheetId="23">
        <row r="38">
          <cell r="C38">
            <v>4025</v>
          </cell>
          <cell r="F38">
            <v>90</v>
          </cell>
          <cell r="I38">
            <v>0</v>
          </cell>
          <cell r="L38">
            <v>1780</v>
          </cell>
        </row>
      </sheetData>
      <sheetData sheetId="24">
        <row r="38">
          <cell r="C38">
            <v>10120</v>
          </cell>
          <cell r="F38">
            <v>0</v>
          </cell>
          <cell r="I38">
            <v>0</v>
          </cell>
          <cell r="L38">
            <v>650</v>
          </cell>
          <cell r="R38">
            <v>75</v>
          </cell>
        </row>
      </sheetData>
      <sheetData sheetId="25">
        <row r="38">
          <cell r="C38">
            <v>4510</v>
          </cell>
          <cell r="F38">
            <v>100</v>
          </cell>
          <cell r="I38">
            <v>0</v>
          </cell>
          <cell r="L38">
            <v>610</v>
          </cell>
          <cell r="R38">
            <v>3745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3釧路市"/>
      <sheetName val="194釧路郡"/>
      <sheetName val="195白糠郡"/>
      <sheetName val="196阿寒郡"/>
      <sheetName val="197川上郡"/>
      <sheetName val="198厚岸郡"/>
      <sheetName val="199根室市"/>
      <sheetName val="200野付郡"/>
      <sheetName val="201標津郡"/>
      <sheetName val="202目梨郡"/>
      <sheetName val="203帯広市"/>
      <sheetName val="204河東郡"/>
      <sheetName val="205河西郡"/>
      <sheetName val="206十勝郡"/>
      <sheetName val="207中川郡"/>
      <sheetName val="208足寄郡"/>
      <sheetName val="209上川郡"/>
      <sheetName val="210広尾郡"/>
    </sheetNames>
    <sheetDataSet>
      <sheetData sheetId="0">
        <row r="38">
          <cell r="C38">
            <v>32420</v>
          </cell>
          <cell r="F38">
            <v>1070</v>
          </cell>
          <cell r="I38">
            <v>0</v>
          </cell>
          <cell r="L38">
            <v>1250</v>
          </cell>
          <cell r="O38">
            <v>0</v>
          </cell>
          <cell r="R38">
            <v>22040</v>
          </cell>
        </row>
      </sheetData>
      <sheetData sheetId="1">
        <row r="38">
          <cell r="C38">
            <v>3350</v>
          </cell>
          <cell r="F38">
            <v>30</v>
          </cell>
          <cell r="I38">
            <v>0</v>
          </cell>
          <cell r="L38">
            <v>65</v>
          </cell>
          <cell r="O38">
            <v>0</v>
          </cell>
          <cell r="R38">
            <v>530</v>
          </cell>
        </row>
      </sheetData>
      <sheetData sheetId="2">
        <row r="38">
          <cell r="C38">
            <v>1740</v>
          </cell>
          <cell r="F38">
            <v>0</v>
          </cell>
          <cell r="I38">
            <v>0</v>
          </cell>
          <cell r="L38">
            <v>0</v>
          </cell>
          <cell r="R38">
            <v>370</v>
          </cell>
        </row>
      </sheetData>
      <sheetData sheetId="3">
        <row r="38">
          <cell r="C38">
            <v>325</v>
          </cell>
          <cell r="F38">
            <v>0</v>
          </cell>
          <cell r="I38">
            <v>0</v>
          </cell>
          <cell r="L38">
            <v>0</v>
          </cell>
          <cell r="R38">
            <v>120</v>
          </cell>
        </row>
      </sheetData>
      <sheetData sheetId="4">
        <row r="38">
          <cell r="C38">
            <v>3425</v>
          </cell>
          <cell r="F38">
            <v>0</v>
          </cell>
          <cell r="I38">
            <v>0</v>
          </cell>
          <cell r="L38">
            <v>0</v>
          </cell>
          <cell r="R38">
            <v>765</v>
          </cell>
        </row>
      </sheetData>
      <sheetData sheetId="5">
        <row r="38">
          <cell r="C38">
            <v>3350</v>
          </cell>
          <cell r="F38">
            <v>0</v>
          </cell>
          <cell r="I38">
            <v>0</v>
          </cell>
          <cell r="L38">
            <v>0</v>
          </cell>
          <cell r="R38">
            <v>485</v>
          </cell>
        </row>
      </sheetData>
      <sheetData sheetId="6">
        <row r="38">
          <cell r="C38">
            <v>5815</v>
          </cell>
          <cell r="F38">
            <v>80</v>
          </cell>
          <cell r="I38">
            <v>0</v>
          </cell>
          <cell r="L38">
            <v>60</v>
          </cell>
          <cell r="O38">
            <v>0</v>
          </cell>
          <cell r="R38">
            <v>1120</v>
          </cell>
        </row>
      </sheetData>
      <sheetData sheetId="7">
        <row r="38">
          <cell r="C38">
            <v>2435</v>
          </cell>
          <cell r="F38">
            <v>0</v>
          </cell>
          <cell r="I38">
            <v>0</v>
          </cell>
          <cell r="L38">
            <v>0</v>
          </cell>
          <cell r="R38">
            <v>235</v>
          </cell>
        </row>
      </sheetData>
      <sheetData sheetId="8">
        <row r="38">
          <cell r="C38">
            <v>5690</v>
          </cell>
          <cell r="F38">
            <v>0</v>
          </cell>
          <cell r="I38">
            <v>0</v>
          </cell>
          <cell r="L38">
            <v>0</v>
          </cell>
          <cell r="R38">
            <v>1255</v>
          </cell>
        </row>
      </sheetData>
      <sheetData sheetId="9">
        <row r="38">
          <cell r="C38">
            <v>880</v>
          </cell>
          <cell r="F38">
            <v>0</v>
          </cell>
          <cell r="I38">
            <v>0</v>
          </cell>
          <cell r="L38">
            <v>0</v>
          </cell>
          <cell r="R38">
            <v>80</v>
          </cell>
        </row>
      </sheetData>
      <sheetData sheetId="10">
        <row r="38">
          <cell r="C38">
            <v>12045</v>
          </cell>
          <cell r="F38">
            <v>740</v>
          </cell>
          <cell r="I38">
            <v>0</v>
          </cell>
          <cell r="L38">
            <v>1895</v>
          </cell>
          <cell r="O38">
            <v>0</v>
          </cell>
          <cell r="R38">
            <v>33660</v>
          </cell>
        </row>
      </sheetData>
      <sheetData sheetId="11">
        <row r="38">
          <cell r="C38">
            <v>4810</v>
          </cell>
          <cell r="F38">
            <v>150</v>
          </cell>
          <cell r="I38">
            <v>0</v>
          </cell>
          <cell r="L38">
            <v>285</v>
          </cell>
          <cell r="O38">
            <v>0</v>
          </cell>
          <cell r="R38">
            <v>12680</v>
          </cell>
        </row>
      </sheetData>
      <sheetData sheetId="12">
        <row r="38">
          <cell r="C38">
            <v>2455</v>
          </cell>
          <cell r="F38">
            <v>0</v>
          </cell>
          <cell r="I38">
            <v>0</v>
          </cell>
          <cell r="L38">
            <v>190</v>
          </cell>
          <cell r="O38">
            <v>0</v>
          </cell>
          <cell r="R38">
            <v>5250</v>
          </cell>
        </row>
      </sheetData>
      <sheetData sheetId="13">
        <row r="38">
          <cell r="C38">
            <v>545</v>
          </cell>
          <cell r="F38">
            <v>0</v>
          </cell>
          <cell r="I38">
            <v>0</v>
          </cell>
          <cell r="L38">
            <v>0</v>
          </cell>
          <cell r="R38">
            <v>840</v>
          </cell>
        </row>
      </sheetData>
      <sheetData sheetId="14">
        <row r="38">
          <cell r="C38">
            <v>4205</v>
          </cell>
          <cell r="F38">
            <v>0</v>
          </cell>
          <cell r="I38">
            <v>0</v>
          </cell>
          <cell r="L38">
            <v>340</v>
          </cell>
          <cell r="O38">
            <v>0</v>
          </cell>
          <cell r="R38">
            <v>9500</v>
          </cell>
        </row>
      </sheetData>
      <sheetData sheetId="15">
        <row r="38">
          <cell r="C38">
            <v>1445</v>
          </cell>
          <cell r="F38">
            <v>0</v>
          </cell>
          <cell r="I38">
            <v>0</v>
          </cell>
          <cell r="L38">
            <v>65</v>
          </cell>
          <cell r="R38">
            <v>1440</v>
          </cell>
        </row>
      </sheetData>
      <sheetData sheetId="16">
        <row r="38">
          <cell r="C38">
            <v>1885</v>
          </cell>
          <cell r="F38">
            <v>0</v>
          </cell>
          <cell r="I38">
            <v>0</v>
          </cell>
          <cell r="L38">
            <v>60</v>
          </cell>
          <cell r="R38">
            <v>2740</v>
          </cell>
        </row>
      </sheetData>
      <sheetData sheetId="17">
        <row r="38">
          <cell r="C38">
            <v>1495</v>
          </cell>
          <cell r="F38">
            <v>0</v>
          </cell>
          <cell r="I38">
            <v>0</v>
          </cell>
          <cell r="L38">
            <v>55</v>
          </cell>
          <cell r="R38">
            <v>2190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showZeros="0" tabSelected="1" zoomScalePageLayoutView="0" workbookViewId="0" topLeftCell="A1">
      <selection activeCell="H9" sqref="H9"/>
    </sheetView>
  </sheetViews>
  <sheetFormatPr defaultColWidth="9.00390625" defaultRowHeight="13.5"/>
  <cols>
    <col min="1" max="1" width="3.125" style="0" customWidth="1"/>
    <col min="2" max="10" width="8.125" style="0" customWidth="1"/>
    <col min="11" max="11" width="5.625" style="0" customWidth="1"/>
    <col min="12" max="12" width="3.125" style="0" customWidth="1"/>
    <col min="13" max="21" width="8.125" style="0" customWidth="1"/>
  </cols>
  <sheetData>
    <row r="1" spans="1:21" ht="24" customHeight="1">
      <c r="A1" s="15" t="s">
        <v>142</v>
      </c>
      <c r="B1" s="3"/>
      <c r="C1" s="3"/>
      <c r="D1" s="3"/>
      <c r="E1" s="3"/>
      <c r="F1" s="3"/>
      <c r="G1" s="3"/>
      <c r="H1" s="3"/>
      <c r="I1" s="3"/>
      <c r="J1" s="4"/>
      <c r="K1" s="4"/>
      <c r="L1" s="3"/>
      <c r="M1" s="3"/>
      <c r="N1" s="3"/>
      <c r="O1" s="3"/>
      <c r="P1" s="3"/>
      <c r="Q1" s="3"/>
      <c r="R1" s="3"/>
      <c r="S1" s="112">
        <f ca="1">TODAY()</f>
        <v>45398</v>
      </c>
      <c r="T1" s="112"/>
      <c r="U1" s="3"/>
    </row>
    <row r="2" spans="1:21" ht="16.5" customHeight="1">
      <c r="A2" s="6"/>
      <c r="B2" s="7"/>
      <c r="C2" s="7"/>
      <c r="D2" s="7"/>
      <c r="E2" s="7"/>
      <c r="F2" s="7"/>
      <c r="G2" s="7"/>
      <c r="H2" s="7"/>
      <c r="I2" s="7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2.75" customHeight="1">
      <c r="A3" s="16"/>
      <c r="B3" s="38" t="s">
        <v>0</v>
      </c>
      <c r="C3" s="20" t="s">
        <v>1</v>
      </c>
      <c r="D3" s="21" t="s">
        <v>2</v>
      </c>
      <c r="E3" s="21" t="s">
        <v>3</v>
      </c>
      <c r="F3" s="21" t="s">
        <v>4</v>
      </c>
      <c r="G3" s="21"/>
      <c r="H3" s="21"/>
      <c r="I3" s="21"/>
      <c r="J3" s="22" t="s">
        <v>5</v>
      </c>
      <c r="K3" s="1"/>
      <c r="L3" s="16"/>
      <c r="M3" s="38" t="s">
        <v>0</v>
      </c>
      <c r="N3" s="20" t="s">
        <v>46</v>
      </c>
      <c r="O3" s="21" t="s">
        <v>47</v>
      </c>
      <c r="P3" s="21" t="s">
        <v>3</v>
      </c>
      <c r="Q3" s="21" t="s">
        <v>4</v>
      </c>
      <c r="R3" s="21"/>
      <c r="S3" s="21" t="s">
        <v>117</v>
      </c>
      <c r="T3" s="21"/>
      <c r="U3" s="22" t="s">
        <v>5</v>
      </c>
    </row>
    <row r="4" spans="1:21" ht="12.75" customHeight="1">
      <c r="A4" s="17"/>
      <c r="B4" s="91" t="s">
        <v>6</v>
      </c>
      <c r="C4" s="79">
        <f>'[2]101中央区'!$C$38</f>
        <v>36370</v>
      </c>
      <c r="D4" s="23">
        <f>'[2]101中央区'!$F$38</f>
        <v>5620</v>
      </c>
      <c r="E4" s="23">
        <f>'[2]101中央区'!$I$38</f>
        <v>0</v>
      </c>
      <c r="F4" s="23">
        <f>'[2]101中央区'!$L$38</f>
        <v>7960</v>
      </c>
      <c r="G4" s="23">
        <f>'[2]101中央区'!$O$38</f>
        <v>0</v>
      </c>
      <c r="H4" s="23"/>
      <c r="I4" s="23"/>
      <c r="J4" s="24">
        <f aca="true" t="shared" si="0" ref="J4:J13">SUM(C4:I4)</f>
        <v>49950</v>
      </c>
      <c r="K4" s="2"/>
      <c r="L4" s="41"/>
      <c r="M4" s="91" t="s">
        <v>48</v>
      </c>
      <c r="N4" s="79">
        <f>'[1]145　山越郡'!$C$38</f>
        <v>1085</v>
      </c>
      <c r="O4" s="23">
        <f>'[1]145　山越郡'!$F$38</f>
        <v>100</v>
      </c>
      <c r="P4" s="23">
        <f>'[1]145　山越郡'!$I$38</f>
        <v>0</v>
      </c>
      <c r="Q4" s="23">
        <f>'[1]145　山越郡'!$L$38</f>
        <v>260</v>
      </c>
      <c r="R4" s="23">
        <f>'[1]145　山越郡'!$O$38</f>
        <v>0</v>
      </c>
      <c r="S4" s="32">
        <f>'[1]145　山越郡'!$R$38</f>
        <v>0</v>
      </c>
      <c r="T4" s="23"/>
      <c r="U4" s="24">
        <f aca="true" t="shared" si="1" ref="U4:U11">SUM(N4:T4)</f>
        <v>1445</v>
      </c>
    </row>
    <row r="5" spans="1:21" ht="12.75" customHeight="1">
      <c r="A5" s="17"/>
      <c r="B5" s="92" t="s">
        <v>7</v>
      </c>
      <c r="C5" s="79">
        <f>'[2]102西区'!$C$38</f>
        <v>35900</v>
      </c>
      <c r="D5" s="23">
        <f>'[2]102西区'!$F$38</f>
        <v>2880</v>
      </c>
      <c r="E5" s="23">
        <f>'[2]102西区'!$I$38</f>
        <v>0</v>
      </c>
      <c r="F5" s="23">
        <f>'[2]102西区'!$L$38</f>
        <v>9740</v>
      </c>
      <c r="G5" s="23">
        <f>'[2]102西区'!$O$38</f>
        <v>0</v>
      </c>
      <c r="H5" s="23"/>
      <c r="I5" s="23"/>
      <c r="J5" s="24">
        <f t="shared" si="0"/>
        <v>48520</v>
      </c>
      <c r="K5" s="2"/>
      <c r="L5" s="111" t="s">
        <v>154</v>
      </c>
      <c r="M5" s="92" t="s">
        <v>145</v>
      </c>
      <c r="N5" s="79">
        <f>'[1]145　二海郡'!$C$38</f>
        <v>3550</v>
      </c>
      <c r="O5" s="23">
        <f>'[1]145　二海郡'!$F$38</f>
        <v>40</v>
      </c>
      <c r="P5" s="23">
        <f>'[1]145　二海郡'!$I$38</f>
        <v>0</v>
      </c>
      <c r="Q5" s="23">
        <f>'[1]145　二海郡'!$L$38</f>
        <v>320</v>
      </c>
      <c r="R5" s="23">
        <f>'[1]145　二海郡'!$O$38</f>
        <v>0</v>
      </c>
      <c r="S5" s="28">
        <f>'[1]145　二海郡'!$R$38</f>
        <v>48</v>
      </c>
      <c r="T5" s="23"/>
      <c r="U5" s="24">
        <f t="shared" si="1"/>
        <v>3958</v>
      </c>
    </row>
    <row r="6" spans="1:21" ht="12.75" customHeight="1">
      <c r="A6" s="17"/>
      <c r="B6" s="92" t="s">
        <v>8</v>
      </c>
      <c r="C6" s="79">
        <f>'[2]103手稲区'!$C$38</f>
        <v>18920</v>
      </c>
      <c r="D6" s="23">
        <f>'[2]103手稲区'!$F$38</f>
        <v>2500</v>
      </c>
      <c r="E6" s="23">
        <f>'[2]103手稲区'!$I$38</f>
        <v>0</v>
      </c>
      <c r="F6" s="23">
        <f>'[2]103手稲区'!$L$38</f>
        <v>5230</v>
      </c>
      <c r="G6" s="23">
        <f>'[2]103手稲区'!$O$38</f>
        <v>0</v>
      </c>
      <c r="H6" s="23"/>
      <c r="I6" s="23"/>
      <c r="J6" s="24">
        <f t="shared" si="0"/>
        <v>26650</v>
      </c>
      <c r="K6" s="2"/>
      <c r="L6" s="111"/>
      <c r="M6" s="92" t="s">
        <v>49</v>
      </c>
      <c r="N6" s="79">
        <f>'[1]162函館市①'!$C$38+'[1]164 函館市②'!$C$38</f>
        <v>49560</v>
      </c>
      <c r="O6" s="23">
        <f>'[1]162函館市①'!$F$38+'[1]164 函館市②'!$F$38</f>
        <v>1880</v>
      </c>
      <c r="P6" s="23">
        <f>'[1]162函館市①'!$I$38+'[1]164 函館市②'!$I$38</f>
        <v>0</v>
      </c>
      <c r="Q6" s="23">
        <f>'[1]162函館市①'!$L$38+'[1]164 函館市②'!$L$38</f>
        <v>2610</v>
      </c>
      <c r="R6" s="23"/>
      <c r="S6" s="23">
        <f>'[1]162函館市①'!$R$38+'[1]164 函館市②'!$R$38</f>
        <v>10918</v>
      </c>
      <c r="T6" s="23"/>
      <c r="U6" s="24">
        <f t="shared" si="1"/>
        <v>64968</v>
      </c>
    </row>
    <row r="7" spans="1:21" ht="12.75" customHeight="1">
      <c r="A7" s="17"/>
      <c r="B7" s="92" t="s">
        <v>9</v>
      </c>
      <c r="C7" s="79">
        <f>'[2]104南区'!$C$38</f>
        <v>23340</v>
      </c>
      <c r="D7" s="23">
        <f>'[2]104南区'!$F$38</f>
        <v>2990</v>
      </c>
      <c r="E7" s="23">
        <f>'[2]104南区'!$I$38</f>
        <v>0</v>
      </c>
      <c r="F7" s="23">
        <f>'[2]104南区'!$L$38</f>
        <v>5405</v>
      </c>
      <c r="G7" s="23">
        <f>'[2]104南区'!$O$38</f>
        <v>0</v>
      </c>
      <c r="H7" s="23"/>
      <c r="I7" s="23"/>
      <c r="J7" s="24">
        <f t="shared" si="0"/>
        <v>31735</v>
      </c>
      <c r="K7" s="2"/>
      <c r="L7" s="111"/>
      <c r="M7" s="92" t="s">
        <v>146</v>
      </c>
      <c r="N7" s="79">
        <f>'[1]163　北斗市'!$C$38</f>
        <v>7565</v>
      </c>
      <c r="O7" s="23">
        <f>'[1]163　北斗市'!$F$38</f>
        <v>140</v>
      </c>
      <c r="P7" s="23">
        <f>'[1]163　北斗市'!$I$38</f>
        <v>0</v>
      </c>
      <c r="Q7" s="23">
        <f>'[1]163　北斗市'!$L$38</f>
        <v>300</v>
      </c>
      <c r="R7" s="23">
        <f>'[1]163　北斗市'!$O$38</f>
        <v>0</v>
      </c>
      <c r="S7" s="23">
        <f>'[1]163　北斗市'!$R$38</f>
        <v>1894</v>
      </c>
      <c r="T7" s="23"/>
      <c r="U7" s="24">
        <f t="shared" si="1"/>
        <v>9899</v>
      </c>
    </row>
    <row r="8" spans="1:21" ht="12.75" customHeight="1">
      <c r="A8" s="17"/>
      <c r="B8" s="92" t="s">
        <v>10</v>
      </c>
      <c r="C8" s="79">
        <f>'[2]105A豊平区'!$C$38</f>
        <v>32560</v>
      </c>
      <c r="D8" s="23">
        <f>'[2]105A豊平区'!$F$38</f>
        <v>4200</v>
      </c>
      <c r="E8" s="23">
        <f>'[2]105A豊平区'!$I$38</f>
        <v>1300</v>
      </c>
      <c r="F8" s="23">
        <f>'[2]105A豊平区'!$L$38</f>
        <v>6680</v>
      </c>
      <c r="G8" s="23">
        <f>'[2]105A豊平区'!$O$38</f>
        <v>0</v>
      </c>
      <c r="H8" s="23"/>
      <c r="I8" s="23"/>
      <c r="J8" s="24">
        <f t="shared" si="0"/>
        <v>44740</v>
      </c>
      <c r="K8" s="2"/>
      <c r="L8" s="111"/>
      <c r="M8" s="92" t="s">
        <v>50</v>
      </c>
      <c r="N8" s="79">
        <f>'[1]163　上磯郡'!$C$38</f>
        <v>2025</v>
      </c>
      <c r="O8" s="23">
        <f>'[1]163　上磯郡'!$F$38</f>
        <v>0</v>
      </c>
      <c r="P8" s="23">
        <f>'[1]163　上磯郡'!$I$38</f>
        <v>0</v>
      </c>
      <c r="Q8" s="23">
        <f>'[1]163　上磯郡'!$L$38</f>
        <v>60</v>
      </c>
      <c r="R8" s="23">
        <f>'[1]163　上磯郡'!$O$38</f>
        <v>0</v>
      </c>
      <c r="S8" s="23">
        <f>'[1]163　上磯郡'!$R$38</f>
        <v>381</v>
      </c>
      <c r="T8" s="23"/>
      <c r="U8" s="24">
        <f t="shared" si="1"/>
        <v>2466</v>
      </c>
    </row>
    <row r="9" spans="1:21" ht="12.75" customHeight="1">
      <c r="A9" s="17"/>
      <c r="B9" s="92" t="s">
        <v>11</v>
      </c>
      <c r="C9" s="79">
        <f>'[2]105B清田区'!$C$38</f>
        <v>16570</v>
      </c>
      <c r="D9" s="23">
        <f>'[2]105B清田区'!$F$38</f>
        <v>2610</v>
      </c>
      <c r="E9" s="23">
        <f>'[2]105B清田区'!$I$38</f>
        <v>700</v>
      </c>
      <c r="F9" s="23">
        <f>'[2]105B清田区'!$L$38</f>
        <v>2710</v>
      </c>
      <c r="G9" s="23">
        <f>'[2]105B清田区'!$O$38</f>
        <v>0</v>
      </c>
      <c r="H9" s="23"/>
      <c r="I9" s="23"/>
      <c r="J9" s="24">
        <f t="shared" si="0"/>
        <v>22590</v>
      </c>
      <c r="K9" s="2"/>
      <c r="L9" s="111"/>
      <c r="M9" s="92" t="s">
        <v>51</v>
      </c>
      <c r="N9" s="85">
        <f>'[1]164 亀田郡'!$C$38</f>
        <v>3120</v>
      </c>
      <c r="O9" s="5">
        <f>'[1]164 亀田郡'!$F$38</f>
        <v>0</v>
      </c>
      <c r="P9" s="5">
        <f>'[1]164 亀田郡'!$I$38</f>
        <v>0</v>
      </c>
      <c r="Q9" s="5">
        <f>'[1]164 亀田郡'!$L$38</f>
        <v>280</v>
      </c>
      <c r="R9" s="5">
        <f>'[1]164 亀田郡'!$O$38</f>
        <v>0</v>
      </c>
      <c r="S9" s="5">
        <f>'[1]164 亀田郡'!$R$38</f>
        <v>916</v>
      </c>
      <c r="T9" s="5"/>
      <c r="U9" s="30">
        <f t="shared" si="1"/>
        <v>4316</v>
      </c>
    </row>
    <row r="10" spans="1:21" ht="12.75" customHeight="1">
      <c r="A10" s="18" t="s">
        <v>110</v>
      </c>
      <c r="B10" s="92" t="s">
        <v>12</v>
      </c>
      <c r="C10" s="79">
        <f>'[2]106白石区'!$C$38</f>
        <v>23170</v>
      </c>
      <c r="D10" s="23">
        <f>'[2]106白石区'!$F$38</f>
        <v>2650</v>
      </c>
      <c r="E10" s="23">
        <f>'[2]106白石区'!$I$38</f>
        <v>0</v>
      </c>
      <c r="F10" s="23">
        <f>'[2]106白石区'!$L$38</f>
        <v>4840</v>
      </c>
      <c r="G10" s="23">
        <f>'[2]106白石区'!$O$38</f>
        <v>0</v>
      </c>
      <c r="H10" s="23"/>
      <c r="I10" s="23"/>
      <c r="J10" s="24">
        <f t="shared" si="0"/>
        <v>30660</v>
      </c>
      <c r="K10" s="2"/>
      <c r="L10" s="111"/>
      <c r="M10" s="92" t="s">
        <v>52</v>
      </c>
      <c r="N10" s="85">
        <f>'[1]165　松前郡'!$C$38</f>
        <v>2160</v>
      </c>
      <c r="O10" s="5">
        <f>'[1]165　松前郡'!$F$38</f>
        <v>0</v>
      </c>
      <c r="P10" s="5">
        <f>'[1]165　松前郡'!$I$38</f>
        <v>0</v>
      </c>
      <c r="Q10" s="5">
        <f>'[1]165　松前郡'!$L$38</f>
        <v>280</v>
      </c>
      <c r="R10" s="5">
        <f>'[1]165　松前郡'!$O$38</f>
        <v>0</v>
      </c>
      <c r="S10" s="5">
        <f>'[1]165　松前郡'!$R$38</f>
        <v>304</v>
      </c>
      <c r="T10" s="5"/>
      <c r="U10" s="30">
        <f t="shared" si="1"/>
        <v>2744</v>
      </c>
    </row>
    <row r="11" spans="1:21" ht="12.75" customHeight="1">
      <c r="A11" s="17"/>
      <c r="B11" s="92" t="s">
        <v>13</v>
      </c>
      <c r="C11" s="79">
        <f>'[2]107厚別区'!$C$38</f>
        <v>23620</v>
      </c>
      <c r="D11" s="23">
        <f>'[2]107厚別区'!$F$38</f>
        <v>2460</v>
      </c>
      <c r="E11" s="23">
        <f>'[2]107厚別区'!$I$38</f>
        <v>0</v>
      </c>
      <c r="F11" s="23">
        <f>'[2]107厚別区'!$L$38</f>
        <v>4320</v>
      </c>
      <c r="G11" s="23">
        <f>'[2]107厚別区'!$O$38</f>
        <v>0</v>
      </c>
      <c r="H11" s="23"/>
      <c r="I11" s="23"/>
      <c r="J11" s="24">
        <f t="shared" si="0"/>
        <v>30400</v>
      </c>
      <c r="K11" s="2"/>
      <c r="L11" s="111"/>
      <c r="M11" s="92" t="s">
        <v>53</v>
      </c>
      <c r="N11" s="79">
        <f>'[1]166　茅部郡'!$C$38</f>
        <v>3575</v>
      </c>
      <c r="O11" s="23">
        <f>'[1]166　茅部郡'!$F$38</f>
        <v>40</v>
      </c>
      <c r="P11" s="23">
        <f>'[1]166　茅部郡'!$I$38</f>
        <v>60</v>
      </c>
      <c r="Q11" s="23">
        <f>'[1]166　茅部郡'!$L$38</f>
        <v>695</v>
      </c>
      <c r="R11" s="23">
        <f>'[1]166　茅部郡'!$O$38</f>
        <v>0</v>
      </c>
      <c r="S11" s="23">
        <f>'[1]166　茅部郡'!$R$38</f>
        <v>391</v>
      </c>
      <c r="T11" s="23"/>
      <c r="U11" s="24">
        <f t="shared" si="1"/>
        <v>4761</v>
      </c>
    </row>
    <row r="12" spans="1:21" ht="12.75" customHeight="1">
      <c r="A12" s="18" t="s">
        <v>111</v>
      </c>
      <c r="B12" s="92" t="s">
        <v>14</v>
      </c>
      <c r="C12" s="79">
        <f>'[2]108東区'!$C$38</f>
        <v>35710</v>
      </c>
      <c r="D12" s="23">
        <f>'[2]108東区'!$F$38</f>
        <v>3770</v>
      </c>
      <c r="E12" s="23">
        <f>'[2]108東区'!$I$38</f>
        <v>0</v>
      </c>
      <c r="F12" s="23">
        <f>'[2]108東区'!$L$38</f>
        <v>7930</v>
      </c>
      <c r="G12" s="23">
        <f>'[2]108東区'!$O$38</f>
        <v>0</v>
      </c>
      <c r="H12" s="23"/>
      <c r="I12" s="23"/>
      <c r="J12" s="24">
        <f t="shared" si="0"/>
        <v>47410</v>
      </c>
      <c r="K12" s="2"/>
      <c r="L12" s="19"/>
      <c r="M12" s="93" t="s">
        <v>16</v>
      </c>
      <c r="N12" s="86">
        <f aca="true" t="shared" si="2" ref="N12:S12">SUM(N4:N11)</f>
        <v>72640</v>
      </c>
      <c r="O12" s="25">
        <f t="shared" si="2"/>
        <v>2200</v>
      </c>
      <c r="P12" s="25">
        <f t="shared" si="2"/>
        <v>60</v>
      </c>
      <c r="Q12" s="98">
        <f t="shared" si="2"/>
        <v>4805</v>
      </c>
      <c r="R12" s="25">
        <f t="shared" si="2"/>
        <v>0</v>
      </c>
      <c r="S12" s="25">
        <f t="shared" si="2"/>
        <v>14852</v>
      </c>
      <c r="T12" s="25"/>
      <c r="U12" s="12">
        <f>SUM(U4:U11)</f>
        <v>94557</v>
      </c>
    </row>
    <row r="13" spans="1:21" ht="12.75" customHeight="1">
      <c r="A13" s="17"/>
      <c r="B13" s="92" t="s">
        <v>15</v>
      </c>
      <c r="C13" s="79">
        <f>'[2]109北区'!$C$38</f>
        <v>41700</v>
      </c>
      <c r="D13" s="23">
        <f>'[2]109北区'!$F$38</f>
        <v>6600</v>
      </c>
      <c r="E13" s="23">
        <f>'[2]109北区'!$I$38</f>
        <v>0</v>
      </c>
      <c r="F13" s="23">
        <f>'[2]109北区'!$L$38</f>
        <v>9000</v>
      </c>
      <c r="G13" s="23">
        <f>'[2]109北区'!$O$38</f>
        <v>0</v>
      </c>
      <c r="H13" s="23"/>
      <c r="I13" s="23"/>
      <c r="J13" s="24">
        <f t="shared" si="0"/>
        <v>57300</v>
      </c>
      <c r="K13" s="2"/>
      <c r="L13" s="115" t="s">
        <v>155</v>
      </c>
      <c r="M13" s="91" t="s">
        <v>54</v>
      </c>
      <c r="N13" s="79">
        <f>'[1]144　瀬棚郡'!$C$38</f>
        <v>1235</v>
      </c>
      <c r="O13" s="23">
        <f>'[1]144　瀬棚郡'!$F$38</f>
        <v>0</v>
      </c>
      <c r="P13" s="23">
        <f>'[1]144　瀬棚郡'!$I$38</f>
        <v>0</v>
      </c>
      <c r="Q13" s="23">
        <f>'[1]144　瀬棚郡'!$L$38</f>
        <v>180</v>
      </c>
      <c r="R13" s="23">
        <f>'[1]144　瀬棚郡'!$O$38</f>
        <v>0</v>
      </c>
      <c r="S13" s="32">
        <f>'[1]144　瀬棚郡'!$R$38</f>
        <v>0</v>
      </c>
      <c r="T13" s="23"/>
      <c r="U13" s="24">
        <f>SUM(N13:T13)</f>
        <v>1415</v>
      </c>
    </row>
    <row r="14" spans="1:21" ht="12.75" customHeight="1">
      <c r="A14" s="18" t="s">
        <v>152</v>
      </c>
      <c r="B14" s="93" t="s">
        <v>16</v>
      </c>
      <c r="C14" s="86">
        <f>SUM(C4:C13)</f>
        <v>287860</v>
      </c>
      <c r="D14" s="25">
        <f>SUM(D4:D13)</f>
        <v>36280</v>
      </c>
      <c r="E14" s="26">
        <f>SUM(E4:E13)</f>
        <v>2000</v>
      </c>
      <c r="F14" s="25">
        <f>SUM(F4:F13)</f>
        <v>63815</v>
      </c>
      <c r="G14" s="25">
        <f>SUM(G4:G13)</f>
        <v>0</v>
      </c>
      <c r="H14" s="25"/>
      <c r="I14" s="25"/>
      <c r="J14" s="27">
        <f>SUM(J4:J13)</f>
        <v>389955</v>
      </c>
      <c r="K14" s="2"/>
      <c r="L14" s="111"/>
      <c r="M14" s="92" t="s">
        <v>144</v>
      </c>
      <c r="N14" s="79">
        <f>'[1]167　檜山郡'!$C$38</f>
        <v>3320</v>
      </c>
      <c r="O14" s="23">
        <f>'[1]167　檜山郡'!$F$38</f>
        <v>70</v>
      </c>
      <c r="P14" s="23">
        <f>'[1]167　檜山郡'!$I$38</f>
        <v>0</v>
      </c>
      <c r="Q14" s="23">
        <f>'[1]167　檜山郡'!$L$38</f>
        <v>195</v>
      </c>
      <c r="R14" s="23">
        <f>'[1]167　檜山郡'!$O$38</f>
        <v>0</v>
      </c>
      <c r="S14" s="23">
        <f>'[1]167　檜山郡'!$R$38</f>
        <v>491</v>
      </c>
      <c r="T14" s="23"/>
      <c r="U14" s="24">
        <f>SUM(N14:T14)</f>
        <v>4076</v>
      </c>
    </row>
    <row r="15" spans="1:21" ht="12.75" customHeight="1">
      <c r="A15" s="17"/>
      <c r="B15" s="92" t="s">
        <v>17</v>
      </c>
      <c r="C15" s="84">
        <f>'[2]110江別市'!$C$38</f>
        <v>22020</v>
      </c>
      <c r="D15" s="28">
        <f>'[2]110江別市'!$F$38</f>
        <v>4050</v>
      </c>
      <c r="E15" s="28">
        <f>'[2]110江別市'!$I$38</f>
        <v>0</v>
      </c>
      <c r="F15" s="28">
        <f>'[2]110江別市'!$L$38</f>
        <v>3050</v>
      </c>
      <c r="G15" s="28">
        <f>'[2]110江別市'!$O$38</f>
        <v>0</v>
      </c>
      <c r="H15" s="28"/>
      <c r="I15" s="28"/>
      <c r="J15" s="29">
        <f aca="true" t="shared" si="3" ref="J15:J22">SUM(C15:I15)</f>
        <v>29120</v>
      </c>
      <c r="K15" s="2"/>
      <c r="L15" s="111"/>
      <c r="M15" s="92" t="s">
        <v>55</v>
      </c>
      <c r="N15" s="87">
        <f>'[1]168　爾志郡'!$C$38</f>
        <v>860</v>
      </c>
      <c r="O15" s="23">
        <f>'[1]168　爾志郡'!$F$38</f>
        <v>0</v>
      </c>
      <c r="P15" s="23">
        <f>'[1]168　爾志郡'!$I$38</f>
        <v>0</v>
      </c>
      <c r="Q15" s="23">
        <f>'[1]168　爾志郡'!$L$38</f>
        <v>35</v>
      </c>
      <c r="R15" s="23">
        <f>'[1]168　爾志郡'!$O$38</f>
        <v>0</v>
      </c>
      <c r="S15" s="23">
        <f>'[1]168　爾志郡'!$R$38</f>
        <v>0</v>
      </c>
      <c r="T15" s="23"/>
      <c r="U15" s="24">
        <f>SUM(N15:T15)</f>
        <v>895</v>
      </c>
    </row>
    <row r="16" spans="1:21" ht="12.75" customHeight="1">
      <c r="A16" s="18" t="s">
        <v>153</v>
      </c>
      <c r="B16" s="92" t="s">
        <v>18</v>
      </c>
      <c r="C16" s="79">
        <f>'[2]111北広島市'!$C$38</f>
        <v>10730</v>
      </c>
      <c r="D16" s="23">
        <f>'[2]111北広島市'!$F$38</f>
        <v>1240</v>
      </c>
      <c r="E16" s="23">
        <f>'[2]111北広島市'!$I$38</f>
        <v>110</v>
      </c>
      <c r="F16" s="23">
        <f>'[2]111北広島市'!$L$38</f>
        <v>1290</v>
      </c>
      <c r="G16" s="23">
        <f>'[2]111北広島市'!$O$38</f>
        <v>0</v>
      </c>
      <c r="H16" s="23"/>
      <c r="I16" s="23"/>
      <c r="J16" s="24">
        <f t="shared" si="3"/>
        <v>13370</v>
      </c>
      <c r="K16" s="2"/>
      <c r="L16" s="111"/>
      <c r="M16" s="92" t="s">
        <v>56</v>
      </c>
      <c r="N16" s="85">
        <f>'[1]169　久遠郡'!$C$38</f>
        <v>1825</v>
      </c>
      <c r="O16" s="5">
        <f>'[1]169　久遠郡'!$F$38</f>
        <v>0</v>
      </c>
      <c r="P16" s="5">
        <f>'[1]169　久遠郡'!$I$38</f>
        <v>0</v>
      </c>
      <c r="Q16" s="5">
        <f>'[1]169　久遠郡'!$L$38</f>
        <v>0</v>
      </c>
      <c r="R16" s="5">
        <f>'[1]169　久遠郡'!$O$38</f>
        <v>0</v>
      </c>
      <c r="S16" s="5">
        <f>'[1]169　久遠郡'!$R$38</f>
        <v>0</v>
      </c>
      <c r="T16" s="5"/>
      <c r="U16" s="30">
        <f>SUM(N16:T16)</f>
        <v>1825</v>
      </c>
    </row>
    <row r="17" spans="1:21" ht="12.75" customHeight="1">
      <c r="A17" s="17"/>
      <c r="B17" s="92" t="s">
        <v>19</v>
      </c>
      <c r="C17" s="79">
        <f>'[2]112石狩市'!$C$38</f>
        <v>8665</v>
      </c>
      <c r="D17" s="23">
        <f>'[2]112石狩市'!$F$38</f>
        <v>1070</v>
      </c>
      <c r="E17" s="23">
        <f>'[2]112石狩市'!$I$38</f>
        <v>0</v>
      </c>
      <c r="F17" s="23">
        <f>'[2]112石狩市'!$L$38</f>
        <v>2320</v>
      </c>
      <c r="G17" s="23">
        <f>'[2]112石狩市'!$O$38</f>
        <v>0</v>
      </c>
      <c r="H17" s="23"/>
      <c r="I17" s="23"/>
      <c r="J17" s="24">
        <f t="shared" si="3"/>
        <v>12055</v>
      </c>
      <c r="K17" s="2"/>
      <c r="L17" s="111"/>
      <c r="M17" s="92" t="s">
        <v>57</v>
      </c>
      <c r="N17" s="79">
        <f>'[1]169　奥尻郡'!$C$38</f>
        <v>225</v>
      </c>
      <c r="O17" s="23">
        <f>'[1]169　奥尻郡'!$F$38</f>
        <v>0</v>
      </c>
      <c r="P17" s="23">
        <f>'[1]169　奥尻郡'!$I$38</f>
        <v>0</v>
      </c>
      <c r="Q17" s="23">
        <f>'[1]169　奥尻郡'!$L$38</f>
        <v>0</v>
      </c>
      <c r="R17" s="23">
        <f>'[1]169　奥尻郡'!$O$38</f>
        <v>0</v>
      </c>
      <c r="S17" s="23">
        <f>'[1]169　奥尻郡'!$R$38</f>
        <v>0</v>
      </c>
      <c r="T17" s="23"/>
      <c r="U17" s="24">
        <f>SUM(N17:T17)</f>
        <v>225</v>
      </c>
    </row>
    <row r="18" spans="1:21" ht="12.75" customHeight="1">
      <c r="A18" s="17"/>
      <c r="B18" s="92" t="s">
        <v>20</v>
      </c>
      <c r="C18" s="79">
        <f>'[2]112A石狩郡'!$C$38</f>
        <v>3580</v>
      </c>
      <c r="D18" s="23">
        <f>'[2]112A石狩郡'!$F$38</f>
        <v>420</v>
      </c>
      <c r="E18" s="23">
        <f>'[2]112A石狩郡'!$I$38</f>
        <v>0</v>
      </c>
      <c r="F18" s="23">
        <f>'[2]112A石狩郡'!$L$38</f>
        <v>500</v>
      </c>
      <c r="G18" s="23">
        <f>'[2]112A石狩郡'!$O$38</f>
        <v>0</v>
      </c>
      <c r="H18" s="23"/>
      <c r="I18" s="23"/>
      <c r="J18" s="24">
        <f t="shared" si="3"/>
        <v>4500</v>
      </c>
      <c r="K18" s="2"/>
      <c r="L18" s="116"/>
      <c r="M18" s="93" t="s">
        <v>16</v>
      </c>
      <c r="N18" s="88">
        <f>SUM(N13:N17)</f>
        <v>7465</v>
      </c>
      <c r="O18" s="11">
        <f>SUM(O13:O17)</f>
        <v>70</v>
      </c>
      <c r="P18" s="11">
        <f>SUM(P13:P17)</f>
        <v>0</v>
      </c>
      <c r="Q18" s="99">
        <f>SUM(Q13:Q17)</f>
        <v>410</v>
      </c>
      <c r="R18" s="11">
        <f>SUM(R13:R15)</f>
        <v>0</v>
      </c>
      <c r="S18" s="11">
        <f>SUM(S13:S17)</f>
        <v>491</v>
      </c>
      <c r="T18" s="11"/>
      <c r="U18" s="12">
        <f>SUM(U13:U17)</f>
        <v>8436</v>
      </c>
    </row>
    <row r="19" spans="1:21" ht="12.75" customHeight="1">
      <c r="A19" s="17"/>
      <c r="B19" s="92" t="s">
        <v>21</v>
      </c>
      <c r="C19" s="79">
        <f>'[2]113恵庭市'!$C$38</f>
        <v>9625</v>
      </c>
      <c r="D19" s="23">
        <f>'[2]113恵庭市'!$F$38</f>
        <v>1790</v>
      </c>
      <c r="E19" s="23">
        <f>'[2]113恵庭市'!$I$38</f>
        <v>0</v>
      </c>
      <c r="F19" s="23">
        <f>'[2]113恵庭市'!$L$38</f>
        <v>3480</v>
      </c>
      <c r="G19" s="23">
        <f>'[2]113恵庭市'!$O$38</f>
        <v>0</v>
      </c>
      <c r="H19" s="23">
        <f>'[2]113恵庭市'!$R$38</f>
        <v>0</v>
      </c>
      <c r="I19" s="23"/>
      <c r="J19" s="24">
        <f t="shared" si="3"/>
        <v>14895</v>
      </c>
      <c r="K19" s="2"/>
      <c r="L19" s="16"/>
      <c r="M19" s="94"/>
      <c r="N19" s="78" t="s">
        <v>46</v>
      </c>
      <c r="O19" s="21" t="s">
        <v>47</v>
      </c>
      <c r="P19" s="21" t="s">
        <v>3</v>
      </c>
      <c r="Q19" s="21" t="s">
        <v>4</v>
      </c>
      <c r="R19" s="21"/>
      <c r="S19" s="37" t="s">
        <v>118</v>
      </c>
      <c r="T19" s="21" t="s">
        <v>109</v>
      </c>
      <c r="U19" s="22"/>
    </row>
    <row r="20" spans="1:21" ht="12.75" customHeight="1">
      <c r="A20" s="17"/>
      <c r="B20" s="92" t="s">
        <v>22</v>
      </c>
      <c r="C20" s="85">
        <f>'[2]114千歳市'!$C$38</f>
        <v>9680</v>
      </c>
      <c r="D20" s="5">
        <f>'[2]114千歳市'!$F$38</f>
        <v>1480</v>
      </c>
      <c r="E20" s="5">
        <f>'[2]114千歳市'!$I$38</f>
        <v>2410</v>
      </c>
      <c r="F20" s="5">
        <f>'[2]114千歳市'!$L$38</f>
        <v>3600</v>
      </c>
      <c r="G20" s="5">
        <f>'[2]114千歳市'!$O$38</f>
        <v>0</v>
      </c>
      <c r="H20" s="5">
        <f>'[2]114千歳市'!$R$38</f>
        <v>0</v>
      </c>
      <c r="I20" s="5"/>
      <c r="J20" s="30">
        <f t="shared" si="3"/>
        <v>17170</v>
      </c>
      <c r="K20" s="2"/>
      <c r="L20" s="17"/>
      <c r="M20" s="92" t="s">
        <v>58</v>
      </c>
      <c r="N20" s="85">
        <f>'[1]113　苫小牧市'!$C$38</f>
        <v>16615</v>
      </c>
      <c r="O20" s="5">
        <f>'[1]113　苫小牧市'!$F$38</f>
        <v>1470</v>
      </c>
      <c r="P20" s="5">
        <f>'[1]113　苫小牧市'!$I$38</f>
        <v>0</v>
      </c>
      <c r="Q20" s="5">
        <f>'[1]113　苫小牧市'!$L$38</f>
        <v>4530</v>
      </c>
      <c r="R20" s="5">
        <f>'[1]113　苫小牧市'!$O$38</f>
        <v>0</v>
      </c>
      <c r="S20" s="5">
        <f>'[1]113　苫小牧市'!$R$38</f>
        <v>29465</v>
      </c>
      <c r="T20" s="32"/>
      <c r="U20" s="30">
        <f aca="true" t="shared" si="4" ref="U20:U27">SUM(N20:T20)</f>
        <v>52080</v>
      </c>
    </row>
    <row r="21" spans="1:21" ht="12.75" customHeight="1">
      <c r="A21" s="17"/>
      <c r="B21" s="92"/>
      <c r="C21" s="79"/>
      <c r="D21" s="5"/>
      <c r="E21" s="23"/>
      <c r="F21" s="23"/>
      <c r="G21" s="23"/>
      <c r="H21" s="23"/>
      <c r="I21" s="23"/>
      <c r="J21" s="24">
        <f t="shared" si="3"/>
        <v>0</v>
      </c>
      <c r="K21" s="2"/>
      <c r="L21" s="111" t="s">
        <v>156</v>
      </c>
      <c r="M21" s="92" t="s">
        <v>59</v>
      </c>
      <c r="N21" s="85">
        <f>'[1]116　白老郡'!$C$38</f>
        <v>2925</v>
      </c>
      <c r="O21" s="5">
        <f>'[1]116　白老郡'!$F$38</f>
        <v>160</v>
      </c>
      <c r="P21" s="5">
        <f>'[1]116　白老郡'!$I$38</f>
        <v>0</v>
      </c>
      <c r="Q21" s="5">
        <f>'[1]116　白老郡'!$L$38</f>
        <v>1090</v>
      </c>
      <c r="R21" s="5"/>
      <c r="S21" s="5">
        <f>'[1]116　白老郡'!$O$38</f>
        <v>855</v>
      </c>
      <c r="T21" s="23">
        <f>'[1]116　白老郡'!$R$38</f>
        <v>565</v>
      </c>
      <c r="U21" s="30">
        <f t="shared" si="4"/>
        <v>5595</v>
      </c>
    </row>
    <row r="22" spans="1:21" ht="12.75" customHeight="1">
      <c r="A22" s="17"/>
      <c r="B22" s="92"/>
      <c r="C22" s="79"/>
      <c r="D22" s="5"/>
      <c r="E22" s="23"/>
      <c r="F22" s="23"/>
      <c r="G22" s="23"/>
      <c r="H22" s="23"/>
      <c r="I22" s="23"/>
      <c r="J22" s="24">
        <f t="shared" si="3"/>
        <v>0</v>
      </c>
      <c r="K22" s="2"/>
      <c r="L22" s="111"/>
      <c r="M22" s="92" t="s">
        <v>60</v>
      </c>
      <c r="N22" s="85">
        <f>'[1]117　勇払郡'!$C$38</f>
        <v>4375</v>
      </c>
      <c r="O22" s="5">
        <f>'[1]117　勇払郡'!$F$38</f>
        <v>20</v>
      </c>
      <c r="P22" s="5">
        <f>'[1]117　勇払郡'!$I$38</f>
        <v>0</v>
      </c>
      <c r="Q22" s="5">
        <f>'[1]117　勇払郡'!$L$38</f>
        <v>670</v>
      </c>
      <c r="R22" s="5"/>
      <c r="S22" s="23">
        <f>'[1]117　勇払郡'!$R$38</f>
        <v>1140</v>
      </c>
      <c r="T22" s="36"/>
      <c r="U22" s="30">
        <f t="shared" si="4"/>
        <v>6205</v>
      </c>
    </row>
    <row r="23" spans="1:21" ht="12.75" customHeight="1">
      <c r="A23" s="17"/>
      <c r="B23" s="95" t="s">
        <v>16</v>
      </c>
      <c r="C23" s="79">
        <f>SUM(C15:C22)</f>
        <v>64300</v>
      </c>
      <c r="D23" s="23">
        <f>SUM(D15:D20)</f>
        <v>10050</v>
      </c>
      <c r="E23" s="23">
        <f>SUM(E15:E20)</f>
        <v>2520</v>
      </c>
      <c r="F23" s="23">
        <f>SUM(F15:F22)</f>
        <v>14240</v>
      </c>
      <c r="G23" s="23">
        <f>SUM(G15:G22)</f>
        <v>0</v>
      </c>
      <c r="H23" s="23">
        <f>SUM(H19:H20)</f>
        <v>0</v>
      </c>
      <c r="I23" s="23"/>
      <c r="J23" s="24">
        <f>SUM(J15:J22)</f>
        <v>91110</v>
      </c>
      <c r="K23" s="2"/>
      <c r="L23" s="111"/>
      <c r="M23" s="92" t="s">
        <v>61</v>
      </c>
      <c r="N23" s="79">
        <f>'[1]132　室蘭市'!$C$38</f>
        <v>10990</v>
      </c>
      <c r="O23" s="23">
        <f>'[1]132　室蘭市'!$F$38</f>
        <v>830</v>
      </c>
      <c r="P23" s="23">
        <f>'[1]132　室蘭市'!$I$38</f>
        <v>0</v>
      </c>
      <c r="Q23" s="23">
        <f>'[1]132　室蘭市'!$L$38</f>
        <v>1615</v>
      </c>
      <c r="R23" s="23">
        <f>'[1]132　室蘭市'!$O$38</f>
        <v>0</v>
      </c>
      <c r="S23" s="23"/>
      <c r="T23" s="23">
        <f>'[1]132　室蘭市'!$R$38</f>
        <v>21450</v>
      </c>
      <c r="U23" s="24">
        <f t="shared" si="4"/>
        <v>34885</v>
      </c>
    </row>
    <row r="24" spans="1:21" ht="12.75" customHeight="1">
      <c r="A24" s="19"/>
      <c r="B24" s="96" t="s">
        <v>116</v>
      </c>
      <c r="C24" s="86">
        <f>SUM(C23,C14)</f>
        <v>352160</v>
      </c>
      <c r="D24" s="25">
        <f aca="true" t="shared" si="5" ref="D24:I24">SUM(D23,D14)</f>
        <v>46330</v>
      </c>
      <c r="E24" s="25">
        <f t="shared" si="5"/>
        <v>4520</v>
      </c>
      <c r="F24" s="98">
        <f t="shared" si="5"/>
        <v>78055</v>
      </c>
      <c r="G24" s="25">
        <f>SUM(G23,G14)</f>
        <v>0</v>
      </c>
      <c r="H24" s="25">
        <f t="shared" si="5"/>
        <v>0</v>
      </c>
      <c r="I24" s="25">
        <f t="shared" si="5"/>
        <v>0</v>
      </c>
      <c r="J24" s="12">
        <f>SUM(J14+J23)</f>
        <v>481065</v>
      </c>
      <c r="K24" s="2"/>
      <c r="L24" s="111"/>
      <c r="M24" s="92" t="s">
        <v>62</v>
      </c>
      <c r="N24" s="79">
        <f>'[1]133　登別市'!$C$38</f>
        <v>4135</v>
      </c>
      <c r="O24" s="23">
        <f>'[1]133　登別市'!$F$38</f>
        <v>1020</v>
      </c>
      <c r="P24" s="23">
        <f>'[1]133　登別市'!$I$38</f>
        <v>0</v>
      </c>
      <c r="Q24" s="23">
        <f>'[1]133　登別市'!$L$38</f>
        <v>2100</v>
      </c>
      <c r="R24" s="23">
        <f>'[1]133　登別市'!$O$38</f>
        <v>0</v>
      </c>
      <c r="S24" s="23"/>
      <c r="T24" s="23">
        <f>'[1]133　登別市'!$R$38</f>
        <v>7850</v>
      </c>
      <c r="U24" s="24">
        <f t="shared" si="4"/>
        <v>15105</v>
      </c>
    </row>
    <row r="25" spans="1:21" ht="12.75" customHeight="1">
      <c r="A25" s="16"/>
      <c r="B25" s="94"/>
      <c r="C25" s="78" t="s">
        <v>1</v>
      </c>
      <c r="D25" s="21" t="s">
        <v>2</v>
      </c>
      <c r="E25" s="21" t="s">
        <v>3</v>
      </c>
      <c r="F25" s="21" t="s">
        <v>4</v>
      </c>
      <c r="G25" s="21"/>
      <c r="H25" s="113"/>
      <c r="I25" s="114"/>
      <c r="J25" s="31"/>
      <c r="K25" s="2"/>
      <c r="L25" s="111"/>
      <c r="M25" s="92" t="s">
        <v>63</v>
      </c>
      <c r="N25" s="85">
        <f>'[1]134　伊達市'!$C$38</f>
        <v>6115</v>
      </c>
      <c r="O25" s="5">
        <f>'[1]134　伊達市'!$F$38</f>
        <v>320</v>
      </c>
      <c r="P25" s="5">
        <f>'[1]134　伊達市'!$I$38</f>
        <v>0</v>
      </c>
      <c r="Q25" s="5">
        <f>'[1]134　伊達市'!$L$38</f>
        <v>1450</v>
      </c>
      <c r="R25" s="5">
        <f>'[1]134　伊達市'!$O$38</f>
        <v>0</v>
      </c>
      <c r="S25" s="5"/>
      <c r="T25" s="5">
        <f>'[1]134　伊達市'!$R$38</f>
        <v>2770</v>
      </c>
      <c r="U25" s="30">
        <f t="shared" si="4"/>
        <v>10655</v>
      </c>
    </row>
    <row r="26" spans="1:21" ht="12.75" customHeight="1">
      <c r="A26" s="17"/>
      <c r="B26" s="92" t="s">
        <v>33</v>
      </c>
      <c r="C26" s="79">
        <f>'[2]136夕張市'!$C$38</f>
        <v>1685</v>
      </c>
      <c r="D26" s="23">
        <f>'[2]136夕張市'!$F$38</f>
        <v>0</v>
      </c>
      <c r="E26" s="23">
        <f>'[2]136夕張市'!$I$38</f>
        <v>0</v>
      </c>
      <c r="F26" s="23">
        <f>'[2]136夕張市'!$L$38</f>
        <v>955</v>
      </c>
      <c r="G26" s="23"/>
      <c r="H26" s="23"/>
      <c r="I26" s="23"/>
      <c r="J26" s="24">
        <f aca="true" t="shared" si="6" ref="J26:J39">SUM(C26:I26)</f>
        <v>2640</v>
      </c>
      <c r="K26" s="2"/>
      <c r="L26" s="111"/>
      <c r="M26" s="92" t="s">
        <v>29</v>
      </c>
      <c r="N26" s="89">
        <f>'[1]139　虻田郡（胆振）'!$C$38</f>
        <v>2545</v>
      </c>
      <c r="O26" s="47">
        <f>'[1]139　虻田郡（胆振）'!$F$38</f>
        <v>0</v>
      </c>
      <c r="P26" s="47">
        <f>'[1]139　虻田郡（胆振）'!$I$38</f>
        <v>0</v>
      </c>
      <c r="Q26" s="47">
        <f>'[1]139　虻田郡（胆振）'!$L$38</f>
        <v>800</v>
      </c>
      <c r="R26" s="47">
        <f>'[1]139　虻田郡（胆振）'!$O$38</f>
        <v>0</v>
      </c>
      <c r="S26" s="33"/>
      <c r="T26" s="23">
        <f>'[1]139　虻田郡（胆振）'!$R$38</f>
        <v>685</v>
      </c>
      <c r="U26" s="34">
        <f t="shared" si="4"/>
        <v>4030</v>
      </c>
    </row>
    <row r="27" spans="1:21" ht="12.75" customHeight="1">
      <c r="A27" s="17"/>
      <c r="B27" s="92" t="s">
        <v>34</v>
      </c>
      <c r="C27" s="79">
        <f>'[2]137空知郡'!$C$38</f>
        <v>4200</v>
      </c>
      <c r="D27" s="23">
        <f>'[2]137空知郡'!$F$38</f>
        <v>140</v>
      </c>
      <c r="E27" s="23">
        <f>'[2]137空知郡'!$I$38</f>
        <v>0</v>
      </c>
      <c r="F27" s="23">
        <f>'[2]137空知郡'!$L$38</f>
        <v>655</v>
      </c>
      <c r="G27" s="23">
        <f>'[2]137空知郡'!$O$38</f>
        <v>0</v>
      </c>
      <c r="H27" s="23"/>
      <c r="I27" s="23"/>
      <c r="J27" s="24">
        <f t="shared" si="6"/>
        <v>4995</v>
      </c>
      <c r="K27" s="2"/>
      <c r="L27" s="17"/>
      <c r="M27" s="92" t="s">
        <v>64</v>
      </c>
      <c r="N27" s="89">
        <f>'[1]140　有珠郡'!$C$38</f>
        <v>480</v>
      </c>
      <c r="O27" s="47">
        <f>'[1]140　有珠郡'!$F$38</f>
        <v>0</v>
      </c>
      <c r="P27" s="47">
        <f>'[1]140　有珠郡'!$I$38</f>
        <v>0</v>
      </c>
      <c r="Q27" s="47">
        <f>'[1]140　有珠郡'!$L$38</f>
        <v>0</v>
      </c>
      <c r="R27" s="33"/>
      <c r="S27" s="33"/>
      <c r="T27" s="47">
        <f>'[1]140　有珠郡'!$R$38</f>
        <v>245</v>
      </c>
      <c r="U27" s="34">
        <f t="shared" si="4"/>
        <v>725</v>
      </c>
    </row>
    <row r="28" spans="1:21" ht="12.75" customHeight="1">
      <c r="A28" s="17"/>
      <c r="B28" s="92" t="s">
        <v>35</v>
      </c>
      <c r="C28" s="79">
        <f>'[2]138夕張郡'!$C$38</f>
        <v>5770</v>
      </c>
      <c r="D28" s="23">
        <f>'[2]138夕張郡'!$F$38</f>
        <v>200</v>
      </c>
      <c r="E28" s="23">
        <f>'[2]138夕張郡'!$I$38</f>
        <v>0</v>
      </c>
      <c r="F28" s="23">
        <f>'[2]138夕張郡'!$L$38</f>
        <v>1310</v>
      </c>
      <c r="G28" s="23"/>
      <c r="H28" s="23"/>
      <c r="I28" s="23"/>
      <c r="J28" s="24">
        <f t="shared" si="6"/>
        <v>7280</v>
      </c>
      <c r="K28" s="2"/>
      <c r="L28" s="19"/>
      <c r="M28" s="93" t="s">
        <v>16</v>
      </c>
      <c r="N28" s="81">
        <f aca="true" t="shared" si="7" ref="N28:S28">SUM(N20:N27)</f>
        <v>48180</v>
      </c>
      <c r="O28" s="13">
        <f t="shared" si="7"/>
        <v>3820</v>
      </c>
      <c r="P28" s="13">
        <f t="shared" si="7"/>
        <v>0</v>
      </c>
      <c r="Q28" s="13">
        <f t="shared" si="7"/>
        <v>12255</v>
      </c>
      <c r="R28" s="13">
        <f t="shared" si="7"/>
        <v>0</v>
      </c>
      <c r="S28" s="13">
        <f t="shared" si="7"/>
        <v>31460</v>
      </c>
      <c r="T28" s="13">
        <f>SUM(T21:T27)</f>
        <v>33565</v>
      </c>
      <c r="U28" s="12">
        <f>SUM(U20:U27)</f>
        <v>129280</v>
      </c>
    </row>
    <row r="29" spans="1:21" ht="12.75" customHeight="1">
      <c r="A29" s="18" t="s">
        <v>112</v>
      </c>
      <c r="B29" s="92" t="s">
        <v>36</v>
      </c>
      <c r="C29" s="79">
        <f>'[2]146岩見沢市'!$C$38</f>
        <v>15845</v>
      </c>
      <c r="D29" s="23">
        <f>'[2]146岩見沢市'!$F$38</f>
        <v>1210</v>
      </c>
      <c r="E29" s="23">
        <f>'[2]146岩見沢市'!$I$38</f>
        <v>0</v>
      </c>
      <c r="F29" s="23">
        <f>'[2]146岩見沢市'!$L$38</f>
        <v>3240</v>
      </c>
      <c r="G29" s="23">
        <f>'[2]146岩見沢市'!$O$38</f>
        <v>0</v>
      </c>
      <c r="H29" s="23"/>
      <c r="I29" s="23"/>
      <c r="J29" s="24">
        <f t="shared" si="6"/>
        <v>20295</v>
      </c>
      <c r="K29" s="2"/>
      <c r="L29" s="16"/>
      <c r="M29" s="91" t="s">
        <v>65</v>
      </c>
      <c r="N29" s="85">
        <f>'[1]118　沙流郡'!$C$38</f>
        <v>4655</v>
      </c>
      <c r="O29" s="5">
        <f>'[1]118　沙流郡'!$F$38</f>
        <v>0</v>
      </c>
      <c r="P29" s="5">
        <f>'[1]118　沙流郡'!$I$38</f>
        <v>0</v>
      </c>
      <c r="Q29" s="5">
        <f>'[1]118　沙流郡'!$L$38</f>
        <v>255</v>
      </c>
      <c r="R29" s="5"/>
      <c r="S29" s="5">
        <f>'[1]118　沙流郡'!$R$38</f>
        <v>110</v>
      </c>
      <c r="T29" s="5"/>
      <c r="U29" s="30">
        <f aca="true" t="shared" si="8" ref="U29:U35">SUM(N29:T29)</f>
        <v>5020</v>
      </c>
    </row>
    <row r="30" spans="1:21" ht="12.75" customHeight="1">
      <c r="A30" s="17"/>
      <c r="B30" s="92" t="s">
        <v>37</v>
      </c>
      <c r="C30" s="79">
        <f>'[2]147三笠市'!$C$38</f>
        <v>1740</v>
      </c>
      <c r="D30" s="23">
        <f>'[2]147三笠市'!$F$38</f>
        <v>0</v>
      </c>
      <c r="E30" s="23">
        <f>'[2]147三笠市'!$I$38</f>
        <v>0</v>
      </c>
      <c r="F30" s="23">
        <f>'[2]147三笠市'!$L$38</f>
        <v>760</v>
      </c>
      <c r="G30" s="23">
        <f>'[2]147三笠市'!$O$38</f>
        <v>0</v>
      </c>
      <c r="H30" s="23"/>
      <c r="I30" s="23"/>
      <c r="J30" s="24">
        <f t="shared" si="6"/>
        <v>2500</v>
      </c>
      <c r="K30" s="2"/>
      <c r="L30" s="111" t="s">
        <v>157</v>
      </c>
      <c r="M30" s="92" t="s">
        <v>66</v>
      </c>
      <c r="N30" s="85">
        <f>'[1]119　新冠郡'!$C$38</f>
        <v>0</v>
      </c>
      <c r="O30" s="5">
        <f>'[1]119　新冠郡'!$F$38</f>
        <v>0</v>
      </c>
      <c r="P30" s="5">
        <f>'[1]119　新冠郡'!$I$38</f>
        <v>0</v>
      </c>
      <c r="Q30" s="5">
        <f>'[1]119　新冠郡'!$L$38</f>
        <v>45</v>
      </c>
      <c r="R30" s="5"/>
      <c r="S30" s="5">
        <f>'[1]119　新冠郡'!$R$38</f>
        <v>30</v>
      </c>
      <c r="T30" s="5"/>
      <c r="U30" s="30">
        <f t="shared" si="8"/>
        <v>75</v>
      </c>
    </row>
    <row r="31" spans="1:21" ht="12.75" customHeight="1">
      <c r="A31" s="18" t="s">
        <v>113</v>
      </c>
      <c r="B31" s="92" t="s">
        <v>38</v>
      </c>
      <c r="C31" s="79">
        <f>'[2]148美唄市'!$C$38</f>
        <v>4595</v>
      </c>
      <c r="D31" s="23">
        <f>'[2]148美唄市'!$F$38</f>
        <v>130</v>
      </c>
      <c r="E31" s="23">
        <f>'[2]148美唄市'!$I$38</f>
        <v>0</v>
      </c>
      <c r="F31" s="23">
        <f>'[2]148美唄市'!$L$38</f>
        <v>1290</v>
      </c>
      <c r="G31" s="23">
        <f>'[2]148美唄市'!$O$38</f>
        <v>0</v>
      </c>
      <c r="H31" s="23"/>
      <c r="I31" s="23"/>
      <c r="J31" s="24">
        <f t="shared" si="6"/>
        <v>6015</v>
      </c>
      <c r="K31" s="2"/>
      <c r="L31" s="111"/>
      <c r="M31" s="92" t="s">
        <v>147</v>
      </c>
      <c r="N31" s="85">
        <f>'[1]120　日高郡'!$C$38</f>
        <v>4820</v>
      </c>
      <c r="O31" s="5">
        <f>'[1]120　日高郡'!$F$38</f>
        <v>650</v>
      </c>
      <c r="P31" s="5">
        <f>'[1]120　日高郡'!$I$38</f>
        <v>0</v>
      </c>
      <c r="Q31" s="5">
        <f>'[1]120　日高郡'!$L$38</f>
        <v>285</v>
      </c>
      <c r="R31" s="5"/>
      <c r="S31" s="5">
        <f>'[1]120　日高郡'!$R$38</f>
        <v>50</v>
      </c>
      <c r="T31" s="5"/>
      <c r="U31" s="30">
        <f t="shared" si="8"/>
        <v>5805</v>
      </c>
    </row>
    <row r="32" spans="1:21" ht="12.75" customHeight="1">
      <c r="A32" s="18"/>
      <c r="B32" s="92" t="s">
        <v>39</v>
      </c>
      <c r="C32" s="79">
        <f>'[2]149砂川市'!$C$38</f>
        <v>3395</v>
      </c>
      <c r="D32" s="23">
        <f>'[2]149砂川市'!$F$38</f>
        <v>500</v>
      </c>
      <c r="E32" s="23">
        <f>'[2]149砂川市'!$I$38</f>
        <v>0</v>
      </c>
      <c r="F32" s="23">
        <f>'[2]149砂川市'!$L$38</f>
        <v>840</v>
      </c>
      <c r="G32" s="23">
        <f>'[2]149砂川市'!$O$38</f>
        <v>0</v>
      </c>
      <c r="H32" s="23"/>
      <c r="I32" s="23"/>
      <c r="J32" s="24">
        <f t="shared" si="6"/>
        <v>4735</v>
      </c>
      <c r="K32" s="2"/>
      <c r="L32" s="111"/>
      <c r="M32" s="92"/>
      <c r="N32" s="79"/>
      <c r="O32" s="23"/>
      <c r="P32" s="23"/>
      <c r="Q32" s="23"/>
      <c r="R32" s="23"/>
      <c r="S32" s="23"/>
      <c r="T32" s="23"/>
      <c r="U32" s="24">
        <f t="shared" si="8"/>
        <v>0</v>
      </c>
    </row>
    <row r="33" spans="1:21" ht="12.75" customHeight="1">
      <c r="A33" s="18" t="s">
        <v>152</v>
      </c>
      <c r="B33" s="92" t="s">
        <v>40</v>
      </c>
      <c r="C33" s="79">
        <f>'[2]150滝川市'!$C$38</f>
        <v>7630</v>
      </c>
      <c r="D33" s="23">
        <f>'[2]150滝川市'!$F$38</f>
        <v>580</v>
      </c>
      <c r="E33" s="23">
        <f>'[2]150滝川市'!$I$38</f>
        <v>680</v>
      </c>
      <c r="F33" s="23">
        <f>'[2]150滝川市'!$L$38</f>
        <v>1175</v>
      </c>
      <c r="G33" s="23">
        <f>'[2]150滝川市'!$O$38</f>
        <v>0</v>
      </c>
      <c r="H33" s="23"/>
      <c r="I33" s="23"/>
      <c r="J33" s="24">
        <f t="shared" si="6"/>
        <v>10065</v>
      </c>
      <c r="K33" s="2"/>
      <c r="L33" s="111"/>
      <c r="M33" s="92" t="s">
        <v>67</v>
      </c>
      <c r="N33" s="79">
        <f>'[1]122　浦河郡'!$C$38</f>
        <v>2685</v>
      </c>
      <c r="O33" s="23">
        <f>'[1]122　浦河郡'!$F$38</f>
        <v>600</v>
      </c>
      <c r="P33" s="23">
        <f>'[1]122　浦河郡'!$I$38</f>
        <v>0</v>
      </c>
      <c r="Q33" s="23">
        <f>'[1]122　浦河郡'!$L$38</f>
        <v>50</v>
      </c>
      <c r="R33" s="23"/>
      <c r="S33" s="23"/>
      <c r="T33" s="23"/>
      <c r="U33" s="24">
        <f t="shared" si="8"/>
        <v>3335</v>
      </c>
    </row>
    <row r="34" spans="1:21" ht="12.75" customHeight="1">
      <c r="A34" s="17"/>
      <c r="B34" s="92" t="s">
        <v>41</v>
      </c>
      <c r="C34" s="79">
        <f>'[2]151歌志内市'!$C$38</f>
        <v>0</v>
      </c>
      <c r="D34" s="23">
        <f>'[2]151歌志内市'!$F$38</f>
        <v>0</v>
      </c>
      <c r="E34" s="23">
        <f>'[2]151歌志内市'!$I$38</f>
        <v>0</v>
      </c>
      <c r="F34" s="23">
        <f>'[2]151歌志内市'!$L$38</f>
        <v>150</v>
      </c>
      <c r="G34" s="23">
        <f>'[2]151歌志内市'!$O$38</f>
        <v>0</v>
      </c>
      <c r="H34" s="23"/>
      <c r="I34" s="23"/>
      <c r="J34" s="24">
        <f t="shared" si="6"/>
        <v>150</v>
      </c>
      <c r="K34" s="2"/>
      <c r="L34" s="111"/>
      <c r="M34" s="92" t="s">
        <v>68</v>
      </c>
      <c r="N34" s="85">
        <f>'[1]123　様似郡'!$C$38</f>
        <v>1140</v>
      </c>
      <c r="O34" s="5">
        <f>'[1]123　様似郡'!$F$38</f>
        <v>0</v>
      </c>
      <c r="P34" s="5">
        <f>'[1]123　様似郡'!$I$38</f>
        <v>0</v>
      </c>
      <c r="Q34" s="5">
        <f>'[1]123　様似郡'!$L$38</f>
        <v>0</v>
      </c>
      <c r="R34" s="5"/>
      <c r="S34" s="5"/>
      <c r="T34" s="5"/>
      <c r="U34" s="30">
        <f t="shared" si="8"/>
        <v>1140</v>
      </c>
    </row>
    <row r="35" spans="1:21" ht="12.75" customHeight="1">
      <c r="A35" s="18" t="s">
        <v>153</v>
      </c>
      <c r="B35" s="92" t="s">
        <v>42</v>
      </c>
      <c r="C35" s="79">
        <f>'[2]152赤平市'!$C$38</f>
        <v>1765</v>
      </c>
      <c r="D35" s="23">
        <f>'[2]152赤平市'!$F$38</f>
        <v>290</v>
      </c>
      <c r="E35" s="23">
        <f>'[2]152赤平市'!$I$38</f>
        <v>0</v>
      </c>
      <c r="F35" s="23">
        <f>'[2]152赤平市'!$L$38</f>
        <v>840</v>
      </c>
      <c r="G35" s="23">
        <f>'[2]152赤平市'!$O$38</f>
        <v>0</v>
      </c>
      <c r="H35" s="23"/>
      <c r="I35" s="23"/>
      <c r="J35" s="24">
        <f t="shared" si="6"/>
        <v>2895</v>
      </c>
      <c r="K35" s="2"/>
      <c r="L35" s="111"/>
      <c r="M35" s="92" t="s">
        <v>69</v>
      </c>
      <c r="N35" s="89">
        <f>'[1]124　幌泉郡'!$C$38</f>
        <v>1040</v>
      </c>
      <c r="O35" s="47">
        <f>'[1]124　幌泉郡'!$F$38</f>
        <v>0</v>
      </c>
      <c r="P35" s="47">
        <f>'[1]124　幌泉郡'!$I$38</f>
        <v>0</v>
      </c>
      <c r="Q35" s="47">
        <f>'[1]124　幌泉郡'!$L$38</f>
        <v>0</v>
      </c>
      <c r="R35" s="33"/>
      <c r="S35" s="33"/>
      <c r="T35" s="33"/>
      <c r="U35" s="34">
        <f t="shared" si="8"/>
        <v>1040</v>
      </c>
    </row>
    <row r="36" spans="1:21" ht="12.75" customHeight="1">
      <c r="A36" s="17"/>
      <c r="B36" s="92" t="s">
        <v>43</v>
      </c>
      <c r="C36" s="79">
        <f>'[2]153芦別市'!$C$38</f>
        <v>3360</v>
      </c>
      <c r="D36" s="23">
        <f>'[2]153芦別市'!$F$38</f>
        <v>0</v>
      </c>
      <c r="E36" s="23">
        <f>'[2]153芦別市'!$I$38</f>
        <v>0</v>
      </c>
      <c r="F36" s="23">
        <f>'[2]153芦別市'!$L$38</f>
        <v>610</v>
      </c>
      <c r="G36" s="23">
        <f>'[2]153芦別市'!$O$38</f>
        <v>0</v>
      </c>
      <c r="H36" s="23"/>
      <c r="I36" s="23"/>
      <c r="J36" s="24">
        <f t="shared" si="6"/>
        <v>3970</v>
      </c>
      <c r="K36" s="2"/>
      <c r="L36" s="19"/>
      <c r="M36" s="93" t="s">
        <v>16</v>
      </c>
      <c r="N36" s="81">
        <f aca="true" t="shared" si="9" ref="N36:S36">SUM(N29:N35)</f>
        <v>14340</v>
      </c>
      <c r="O36" s="13">
        <f t="shared" si="9"/>
        <v>1250</v>
      </c>
      <c r="P36" s="13">
        <f t="shared" si="9"/>
        <v>0</v>
      </c>
      <c r="Q36" s="13">
        <f t="shared" si="9"/>
        <v>635</v>
      </c>
      <c r="R36" s="13">
        <f t="shared" si="9"/>
        <v>0</v>
      </c>
      <c r="S36" s="13">
        <f t="shared" si="9"/>
        <v>190</v>
      </c>
      <c r="T36" s="35"/>
      <c r="U36" s="12">
        <f>SUM(U29:U35)</f>
        <v>16415</v>
      </c>
    </row>
    <row r="37" spans="1:21" ht="12.75" customHeight="1">
      <c r="A37" s="17"/>
      <c r="B37" s="92" t="s">
        <v>44</v>
      </c>
      <c r="C37" s="79">
        <f>'[2]154雨竜郡'!$C$38</f>
        <v>3650</v>
      </c>
      <c r="D37" s="23">
        <f>'[2]154雨竜郡'!$F$38</f>
        <v>0</v>
      </c>
      <c r="E37" s="23">
        <f>'[2]154雨竜郡'!$I$38</f>
        <v>0</v>
      </c>
      <c r="F37" s="23">
        <f>'[2]154雨竜郡'!$L$38</f>
        <v>0</v>
      </c>
      <c r="G37" s="23"/>
      <c r="H37" s="23"/>
      <c r="I37" s="23"/>
      <c r="J37" s="24">
        <f t="shared" si="6"/>
        <v>3650</v>
      </c>
      <c r="K37" s="2"/>
      <c r="L37" s="16"/>
      <c r="M37" s="94"/>
      <c r="N37" s="78" t="s">
        <v>46</v>
      </c>
      <c r="O37" s="21" t="s">
        <v>47</v>
      </c>
      <c r="P37" s="21" t="s">
        <v>3</v>
      </c>
      <c r="Q37" s="21" t="s">
        <v>4</v>
      </c>
      <c r="R37" s="21"/>
      <c r="S37" s="21" t="s">
        <v>151</v>
      </c>
      <c r="T37" s="21" t="s">
        <v>148</v>
      </c>
      <c r="U37" s="22"/>
    </row>
    <row r="38" spans="1:21" ht="12.75" customHeight="1">
      <c r="A38" s="17"/>
      <c r="B38" s="92" t="s">
        <v>45</v>
      </c>
      <c r="C38" s="79">
        <f>'[2]155樺戸郡'!$C$38</f>
        <v>2545</v>
      </c>
      <c r="D38" s="23">
        <f>'[2]155樺戸郡'!$F$38</f>
        <v>110</v>
      </c>
      <c r="E38" s="23">
        <f>'[2]155樺戸郡'!$I$38</f>
        <v>0</v>
      </c>
      <c r="F38" s="23">
        <f>'[2]155樺戸郡'!$L$38</f>
        <v>575</v>
      </c>
      <c r="G38" s="23"/>
      <c r="H38" s="23"/>
      <c r="I38" s="23"/>
      <c r="J38" s="24">
        <f t="shared" si="6"/>
        <v>3230</v>
      </c>
      <c r="K38" s="2"/>
      <c r="L38" s="17"/>
      <c r="M38" s="92" t="s">
        <v>70</v>
      </c>
      <c r="N38" s="79">
        <f>'[3]171旭川市'!$C$38</f>
        <v>68000</v>
      </c>
      <c r="O38" s="23">
        <f>'[3]171旭川市'!$F$38</f>
        <v>1070</v>
      </c>
      <c r="P38" s="23">
        <f>'[3]171旭川市'!$I$38</f>
        <v>0</v>
      </c>
      <c r="Q38" s="23">
        <f>'[3]171旭川市'!$L$38</f>
        <v>4755</v>
      </c>
      <c r="R38" s="23">
        <f>'[3]171旭川市'!$O$38</f>
        <v>0</v>
      </c>
      <c r="S38" s="23"/>
      <c r="T38" s="23"/>
      <c r="U38" s="24">
        <f aca="true" t="shared" si="10" ref="U38:U45">SUM(N38:T38)</f>
        <v>73825</v>
      </c>
    </row>
    <row r="39" spans="1:21" ht="12.75" customHeight="1">
      <c r="A39" s="17"/>
      <c r="B39" s="92" t="s">
        <v>150</v>
      </c>
      <c r="C39" s="79">
        <f>'[2]157深川市'!$C$38</f>
        <v>5170</v>
      </c>
      <c r="D39" s="23">
        <f>'[2]157深川市'!$F$38</f>
        <v>210</v>
      </c>
      <c r="E39" s="23">
        <f>'[2]157深川市'!$I$38</f>
        <v>0</v>
      </c>
      <c r="F39" s="23">
        <f>'[2]157深川市'!$L$38</f>
        <v>490</v>
      </c>
      <c r="G39" s="23">
        <f>'[2]157深川市'!$O$38</f>
        <v>0</v>
      </c>
      <c r="H39" s="23"/>
      <c r="I39" s="23"/>
      <c r="J39" s="24">
        <f t="shared" si="6"/>
        <v>5870</v>
      </c>
      <c r="K39" s="2"/>
      <c r="L39" s="111" t="s">
        <v>158</v>
      </c>
      <c r="M39" s="92" t="s">
        <v>34</v>
      </c>
      <c r="N39" s="79">
        <f>'[3]174空知郡'!$C$38</f>
        <v>3655</v>
      </c>
      <c r="O39" s="23">
        <f>'[3]174空知郡'!$F$38</f>
        <v>80</v>
      </c>
      <c r="P39" s="23">
        <f>'[3]174空知郡'!$I$38</f>
        <v>0</v>
      </c>
      <c r="Q39" s="23">
        <f>'[3]174空知郡'!$L$38</f>
        <v>410</v>
      </c>
      <c r="R39" s="23">
        <f>'[3]174空知郡'!$O$38</f>
        <v>0</v>
      </c>
      <c r="S39" s="23"/>
      <c r="T39" s="23"/>
      <c r="U39" s="24">
        <f t="shared" si="10"/>
        <v>4145</v>
      </c>
    </row>
    <row r="40" spans="1:21" ht="12.75" customHeight="1">
      <c r="A40" s="19"/>
      <c r="B40" s="97" t="s">
        <v>16</v>
      </c>
      <c r="C40" s="88">
        <f>SUM(C26:C39)</f>
        <v>61350</v>
      </c>
      <c r="D40" s="11">
        <f>SUM(D26:D39)</f>
        <v>3370</v>
      </c>
      <c r="E40" s="11">
        <f>SUM(E26:E39)</f>
        <v>680</v>
      </c>
      <c r="F40" s="99">
        <f>SUM(F26:F39)</f>
        <v>12890</v>
      </c>
      <c r="G40" s="11">
        <f>SUM(G26:G39)</f>
        <v>0</v>
      </c>
      <c r="H40" s="11"/>
      <c r="I40" s="11"/>
      <c r="J40" s="12">
        <f>SUM(J26:J39)</f>
        <v>78290</v>
      </c>
      <c r="K40" s="2"/>
      <c r="L40" s="111"/>
      <c r="M40" s="92" t="s">
        <v>71</v>
      </c>
      <c r="N40" s="79">
        <f>'[3]175富良野市'!$C$38</f>
        <v>4925</v>
      </c>
      <c r="O40" s="23">
        <f>'[3]175富良野市'!$F$38</f>
        <v>0</v>
      </c>
      <c r="P40" s="23">
        <f>'[3]175富良野市'!$I$38</f>
        <v>0</v>
      </c>
      <c r="Q40" s="23">
        <f>'[3]175富良野市'!$L$38</f>
        <v>345</v>
      </c>
      <c r="R40" s="23">
        <f>'[3]175富良野市'!$O$38</f>
        <v>0</v>
      </c>
      <c r="S40" s="23"/>
      <c r="T40" s="23"/>
      <c r="U40" s="24">
        <f t="shared" si="10"/>
        <v>5270</v>
      </c>
    </row>
    <row r="41" spans="1:21" ht="12.75" customHeight="1">
      <c r="A41" s="16"/>
      <c r="B41" s="94"/>
      <c r="C41" s="78" t="s">
        <v>1</v>
      </c>
      <c r="D41" s="21" t="s">
        <v>2</v>
      </c>
      <c r="E41" s="21" t="s">
        <v>3</v>
      </c>
      <c r="F41" s="21" t="s">
        <v>4</v>
      </c>
      <c r="G41" s="21"/>
      <c r="H41" s="113"/>
      <c r="I41" s="114"/>
      <c r="J41" s="31"/>
      <c r="K41" s="2"/>
      <c r="L41" s="111"/>
      <c r="M41" s="92" t="s">
        <v>60</v>
      </c>
      <c r="N41" s="79">
        <f>'[3]176勇払郡'!$C$38</f>
        <v>260</v>
      </c>
      <c r="O41" s="23">
        <f>'[3]176勇払郡'!$F$38</f>
        <v>0</v>
      </c>
      <c r="P41" s="23">
        <f>'[3]176勇払郡'!$I$38</f>
        <v>0</v>
      </c>
      <c r="Q41" s="23">
        <f>'[3]176勇払郡'!$L$38</f>
        <v>0</v>
      </c>
      <c r="R41" s="23"/>
      <c r="S41" s="23"/>
      <c r="T41" s="23"/>
      <c r="U41" s="24">
        <f t="shared" si="10"/>
        <v>260</v>
      </c>
    </row>
    <row r="42" spans="1:21" ht="12.75" customHeight="1">
      <c r="A42" s="17"/>
      <c r="B42" s="92" t="s">
        <v>23</v>
      </c>
      <c r="C42" s="79">
        <f>'[2]125小樽市'!$C$38</f>
        <v>22395</v>
      </c>
      <c r="D42" s="23">
        <f>'[2]125小樽市'!$F$38</f>
        <v>1720</v>
      </c>
      <c r="E42" s="23">
        <f>'[2]125小樽市'!$I$38</f>
        <v>0</v>
      </c>
      <c r="F42" s="23">
        <f>'[2]125小樽市'!$L$38</f>
        <v>6690</v>
      </c>
      <c r="G42" s="23">
        <f>'[2]125小樽市'!$O$38</f>
        <v>0</v>
      </c>
      <c r="H42" s="23"/>
      <c r="I42" s="23"/>
      <c r="J42" s="24">
        <f aca="true" t="shared" si="11" ref="J42:J51">SUM(C42:I42)</f>
        <v>30805</v>
      </c>
      <c r="K42" s="2"/>
      <c r="L42" s="111"/>
      <c r="M42" s="92" t="s">
        <v>72</v>
      </c>
      <c r="N42" s="79">
        <f>'[3]177中川郡'!$C$38</f>
        <v>1555</v>
      </c>
      <c r="O42" s="23">
        <f>'[3]177中川郡'!$F$38</f>
        <v>0</v>
      </c>
      <c r="P42" s="23">
        <f>'[3]177中川郡'!$I$38</f>
        <v>0</v>
      </c>
      <c r="Q42" s="23">
        <f>'[3]177中川郡'!$L$38</f>
        <v>15</v>
      </c>
      <c r="R42" s="23"/>
      <c r="S42" s="23">
        <f>'[3]177中川郡'!$R$38</f>
        <v>65</v>
      </c>
      <c r="T42" s="23"/>
      <c r="U42" s="24">
        <f t="shared" si="10"/>
        <v>1635</v>
      </c>
    </row>
    <row r="43" spans="1:21" ht="12.75" customHeight="1">
      <c r="A43" s="17"/>
      <c r="B43" s="92" t="s">
        <v>24</v>
      </c>
      <c r="C43" s="85">
        <f>'[2]126余市郡'!$C$38</f>
        <v>4640</v>
      </c>
      <c r="D43" s="5">
        <f>'[2]126余市郡'!$F$38</f>
        <v>0</v>
      </c>
      <c r="E43" s="5">
        <f>'[2]126余市郡'!$I$38</f>
        <v>0</v>
      </c>
      <c r="F43" s="5">
        <f>'[2]126余市郡'!$L$38</f>
        <v>1130</v>
      </c>
      <c r="G43" s="5">
        <f>'[2]126余市郡'!$O$38</f>
        <v>0</v>
      </c>
      <c r="H43" s="5"/>
      <c r="I43" s="5"/>
      <c r="J43" s="30">
        <f t="shared" si="11"/>
        <v>5770</v>
      </c>
      <c r="K43" s="2"/>
      <c r="L43" s="111"/>
      <c r="M43" s="92" t="s">
        <v>73</v>
      </c>
      <c r="N43" s="79">
        <f>'[3]178士別市'!$C$38</f>
        <v>3440</v>
      </c>
      <c r="O43" s="23">
        <f>'[3]178士別市'!$F$38</f>
        <v>0</v>
      </c>
      <c r="P43" s="23">
        <f>'[3]178士別市'!$I$38</f>
        <v>0</v>
      </c>
      <c r="Q43" s="23">
        <f>'[3]178士別市'!$L$38</f>
        <v>1465</v>
      </c>
      <c r="R43" s="23">
        <f>'[3]178士別市'!$O$38</f>
        <v>0</v>
      </c>
      <c r="S43" s="23"/>
      <c r="T43" s="23">
        <f>'[3]178士別市'!$R$38</f>
        <v>5060</v>
      </c>
      <c r="U43" s="24">
        <f t="shared" si="10"/>
        <v>9965</v>
      </c>
    </row>
    <row r="44" spans="1:21" ht="12.75" customHeight="1">
      <c r="A44" s="18" t="s">
        <v>114</v>
      </c>
      <c r="B44" s="92" t="s">
        <v>25</v>
      </c>
      <c r="C44" s="85">
        <f>'[2]127古平郡'!$C$38</f>
        <v>630</v>
      </c>
      <c r="D44" s="5">
        <f>'[2]127古平郡'!$F$38</f>
        <v>0</v>
      </c>
      <c r="E44" s="5">
        <f>'[2]127古平郡'!$I$38</f>
        <v>0</v>
      </c>
      <c r="F44" s="5">
        <f>'[2]127古平郡'!$L$38</f>
        <v>100</v>
      </c>
      <c r="G44" s="5"/>
      <c r="H44" s="5"/>
      <c r="I44" s="5"/>
      <c r="J44" s="30">
        <f t="shared" si="11"/>
        <v>730</v>
      </c>
      <c r="K44" s="2"/>
      <c r="L44" s="111"/>
      <c r="M44" s="92" t="s">
        <v>74</v>
      </c>
      <c r="N44" s="85">
        <f>'[3]179名寄市'!$C$38</f>
        <v>4730</v>
      </c>
      <c r="O44" s="5">
        <f>'[3]179名寄市'!$F$38</f>
        <v>180</v>
      </c>
      <c r="P44" s="5">
        <f>'[3]179名寄市'!$I$38</f>
        <v>0</v>
      </c>
      <c r="Q44" s="5">
        <f>'[3]179名寄市'!$L$38</f>
        <v>870</v>
      </c>
      <c r="R44" s="5">
        <f>'[3]179名寄市'!$O$38</f>
        <v>0</v>
      </c>
      <c r="S44" s="90">
        <f>'[3]179名寄市'!$R$9+'[3]179名寄市'!$R$10+'[3]179名寄市'!$R$11+'[3]179名寄市'!$R$12</f>
        <v>3460</v>
      </c>
      <c r="T44" s="5">
        <f>'[3]179名寄市'!$R$21</f>
        <v>400</v>
      </c>
      <c r="U44" s="30">
        <f t="shared" si="10"/>
        <v>9640</v>
      </c>
    </row>
    <row r="45" spans="1:21" ht="12.75" customHeight="1">
      <c r="A45" s="18"/>
      <c r="B45" s="92" t="s">
        <v>26</v>
      </c>
      <c r="C45" s="85">
        <f>'[2]128積丹郡'!$C$38</f>
        <v>470</v>
      </c>
      <c r="D45" s="5">
        <f>'[2]128積丹郡'!$F$38</f>
        <v>0</v>
      </c>
      <c r="E45" s="5">
        <f>'[2]128積丹郡'!$I$38</f>
        <v>0</v>
      </c>
      <c r="F45" s="5">
        <f>'[2]128積丹郡'!$L$38</f>
        <v>5</v>
      </c>
      <c r="G45" s="5"/>
      <c r="H45" s="5"/>
      <c r="I45" s="5"/>
      <c r="J45" s="30">
        <f t="shared" si="11"/>
        <v>475</v>
      </c>
      <c r="K45" s="2"/>
      <c r="L45" s="17"/>
      <c r="M45" s="92" t="s">
        <v>75</v>
      </c>
      <c r="N45" s="79">
        <f>'[3]172上川郡'!$C$38</f>
        <v>14005</v>
      </c>
      <c r="O45" s="23">
        <f>'[3]172上川郡'!$F$38</f>
        <v>80</v>
      </c>
      <c r="P45" s="23">
        <f>'[3]172上川郡'!$I$38</f>
        <v>0</v>
      </c>
      <c r="Q45" s="23">
        <f>'[3]172上川郡'!$L$38</f>
        <v>740</v>
      </c>
      <c r="R45" s="23">
        <f>'[3]172上川郡'!$O$38</f>
        <v>0</v>
      </c>
      <c r="S45" s="23">
        <f>'[3]172上川郡'!$R$18</f>
        <v>350</v>
      </c>
      <c r="T45" s="23">
        <f>'[3]172上川郡'!$R$9+'[3]172上川郡'!$R$10</f>
        <v>540</v>
      </c>
      <c r="U45" s="24">
        <f t="shared" si="10"/>
        <v>15715</v>
      </c>
    </row>
    <row r="46" spans="1:21" ht="12.75" customHeight="1">
      <c r="A46" s="18" t="s">
        <v>115</v>
      </c>
      <c r="B46" s="92" t="s">
        <v>27</v>
      </c>
      <c r="C46" s="85">
        <f>'[2]129岩内郡'!$C$38</f>
        <v>4165</v>
      </c>
      <c r="D46" s="5">
        <f>'[2]129岩内郡'!$F$38</f>
        <v>0</v>
      </c>
      <c r="E46" s="5">
        <f>'[2]129岩内郡'!$I$38</f>
        <v>0</v>
      </c>
      <c r="F46" s="5">
        <f>'[2]129岩内郡'!$L$38</f>
        <v>640</v>
      </c>
      <c r="G46" s="5">
        <f>'[2]129岩内郡'!$O$38</f>
        <v>0</v>
      </c>
      <c r="H46" s="5"/>
      <c r="I46" s="5"/>
      <c r="J46" s="30">
        <f t="shared" si="11"/>
        <v>4805</v>
      </c>
      <c r="K46" s="2"/>
      <c r="L46" s="17"/>
      <c r="M46" s="93" t="s">
        <v>16</v>
      </c>
      <c r="N46" s="81">
        <f>SUM(N38:N45)</f>
        <v>100570</v>
      </c>
      <c r="O46" s="13">
        <f aca="true" t="shared" si="12" ref="O46:U46">SUM(O38:O45)</f>
        <v>1410</v>
      </c>
      <c r="P46" s="13">
        <f t="shared" si="12"/>
        <v>0</v>
      </c>
      <c r="Q46" s="13">
        <f t="shared" si="12"/>
        <v>8600</v>
      </c>
      <c r="R46" s="13">
        <f>SUM(R38:R45)</f>
        <v>0</v>
      </c>
      <c r="S46" s="13">
        <f t="shared" si="12"/>
        <v>3875</v>
      </c>
      <c r="T46" s="13">
        <f t="shared" si="12"/>
        <v>6000</v>
      </c>
      <c r="U46" s="12">
        <f t="shared" si="12"/>
        <v>120455</v>
      </c>
    </row>
    <row r="47" spans="1:21" ht="12.75" customHeight="1">
      <c r="A47" s="18"/>
      <c r="B47" s="92" t="s">
        <v>28</v>
      </c>
      <c r="C47" s="85">
        <f>'[2]130古宇郡'!$C$38</f>
        <v>280</v>
      </c>
      <c r="D47" s="5">
        <f>'[2]130古宇郡'!$F$38</f>
        <v>0</v>
      </c>
      <c r="E47" s="5">
        <f>'[2]130古宇郡'!$I$38</f>
        <v>0</v>
      </c>
      <c r="F47" s="5">
        <f>'[2]130古宇郡'!$L$38</f>
        <v>30</v>
      </c>
      <c r="G47" s="5"/>
      <c r="H47" s="5"/>
      <c r="I47" s="5"/>
      <c r="J47" s="30">
        <f t="shared" si="11"/>
        <v>310</v>
      </c>
      <c r="K47" s="2"/>
      <c r="L47" s="16"/>
      <c r="M47" s="14"/>
      <c r="N47" s="78" t="s">
        <v>46</v>
      </c>
      <c r="O47" s="21" t="s">
        <v>47</v>
      </c>
      <c r="P47" s="21" t="s">
        <v>3</v>
      </c>
      <c r="Q47" s="21" t="s">
        <v>4</v>
      </c>
      <c r="R47" s="21"/>
      <c r="S47" s="21" t="s">
        <v>119</v>
      </c>
      <c r="T47" s="21" t="s">
        <v>149</v>
      </c>
      <c r="U47" s="22"/>
    </row>
    <row r="48" spans="1:21" ht="12.75" customHeight="1">
      <c r="A48" s="18" t="s">
        <v>152</v>
      </c>
      <c r="B48" s="92" t="s">
        <v>29</v>
      </c>
      <c r="C48" s="85">
        <f>'[2]131虻田郡後志'!$C$38</f>
        <v>5215</v>
      </c>
      <c r="D48" s="5">
        <f>'[2]131虻田郡後志'!$F$38</f>
        <v>100</v>
      </c>
      <c r="E48" s="5">
        <f>'[2]131虻田郡後志'!$I$38</f>
        <v>0</v>
      </c>
      <c r="F48" s="5">
        <f>'[2]131虻田郡後志'!$L$38</f>
        <v>1045</v>
      </c>
      <c r="G48" s="5">
        <f>'[2]131虻田郡後志'!$O$38</f>
        <v>0</v>
      </c>
      <c r="H48" s="5"/>
      <c r="I48" s="5"/>
      <c r="J48" s="30">
        <f t="shared" si="11"/>
        <v>6360</v>
      </c>
      <c r="K48" s="2"/>
      <c r="L48" s="111" t="s">
        <v>159</v>
      </c>
      <c r="M48" s="9" t="s">
        <v>76</v>
      </c>
      <c r="N48" s="85">
        <f>'[3]158留萌市'!$C$38</f>
        <v>3520</v>
      </c>
      <c r="O48" s="5">
        <f>'[3]158留萌市'!$F$38</f>
        <v>110</v>
      </c>
      <c r="P48" s="5">
        <f>'[3]158留萌市'!$I$38</f>
        <v>0</v>
      </c>
      <c r="Q48" s="5">
        <f>'[3]158留萌市'!$L$38</f>
        <v>620</v>
      </c>
      <c r="R48" s="5">
        <f>'[3]158留萌市'!$O$38</f>
        <v>0</v>
      </c>
      <c r="S48" s="5">
        <f>'[3]158留萌市'!$R$38</f>
        <v>6000</v>
      </c>
      <c r="T48" s="5"/>
      <c r="U48" s="30">
        <f>SUM(N48:T48)</f>
        <v>10250</v>
      </c>
    </row>
    <row r="49" spans="1:21" ht="12.75" customHeight="1">
      <c r="A49" s="17"/>
      <c r="B49" s="92" t="s">
        <v>30</v>
      </c>
      <c r="C49" s="85">
        <f>'[2]141磯谷郡'!$C$38</f>
        <v>1010</v>
      </c>
      <c r="D49" s="5">
        <f>'[2]141磯谷郡'!$F$38</f>
        <v>0</v>
      </c>
      <c r="E49" s="5">
        <f>'[2]141磯谷郡'!$I$38</f>
        <v>0</v>
      </c>
      <c r="F49" s="5">
        <f>'[2]141磯谷郡'!$L$38</f>
        <v>340</v>
      </c>
      <c r="G49" s="5"/>
      <c r="H49" s="5"/>
      <c r="I49" s="5"/>
      <c r="J49" s="30">
        <f t="shared" si="11"/>
        <v>1350</v>
      </c>
      <c r="K49" s="2"/>
      <c r="L49" s="111"/>
      <c r="M49" s="9" t="s">
        <v>77</v>
      </c>
      <c r="N49" s="85">
        <f>'[3]159増毛郡'!$C$38</f>
        <v>980</v>
      </c>
      <c r="O49" s="5">
        <f>'[3]159増毛郡'!$F$38</f>
        <v>0</v>
      </c>
      <c r="P49" s="5">
        <f>'[3]159増毛郡'!$I$38</f>
        <v>0</v>
      </c>
      <c r="Q49" s="5">
        <f>'[3]159増毛郡'!$L$38</f>
        <v>0</v>
      </c>
      <c r="R49" s="5"/>
      <c r="S49" s="5">
        <f>'[3]159増毛郡'!$R$38</f>
        <v>550</v>
      </c>
      <c r="T49" s="5"/>
      <c r="U49" s="30">
        <f>SUM(N49:T49)</f>
        <v>1530</v>
      </c>
    </row>
    <row r="50" spans="1:21" ht="12.75" customHeight="1">
      <c r="A50" s="18" t="s">
        <v>153</v>
      </c>
      <c r="B50" s="92" t="s">
        <v>31</v>
      </c>
      <c r="C50" s="85">
        <f>'[2]142寿都郡'!$C$38</f>
        <v>1300</v>
      </c>
      <c r="D50" s="5">
        <f>'[2]142寿都郡'!$F$38</f>
        <v>0</v>
      </c>
      <c r="E50" s="5">
        <f>'[2]142寿都郡'!$I$38</f>
        <v>0</v>
      </c>
      <c r="F50" s="5">
        <f>'[2]142寿都郡'!$L$38</f>
        <v>170</v>
      </c>
      <c r="G50" s="5"/>
      <c r="H50" s="5"/>
      <c r="I50" s="5"/>
      <c r="J50" s="30">
        <f t="shared" si="11"/>
        <v>1470</v>
      </c>
      <c r="K50" s="2"/>
      <c r="L50" s="111"/>
      <c r="M50" s="9" t="s">
        <v>78</v>
      </c>
      <c r="N50" s="85">
        <f>'[3]160留萌郡'!$C$38</f>
        <v>695</v>
      </c>
      <c r="O50" s="5">
        <f>'[3]160留萌郡'!$F$38</f>
        <v>0</v>
      </c>
      <c r="P50" s="5">
        <f>'[3]160留萌郡'!$I$38</f>
        <v>0</v>
      </c>
      <c r="Q50" s="5">
        <f>'[3]160留萌郡'!$L$38</f>
        <v>0</v>
      </c>
      <c r="R50" s="5"/>
      <c r="S50" s="5">
        <f>'[3]160留萌郡'!$R$38</f>
        <v>385</v>
      </c>
      <c r="T50" s="5"/>
      <c r="U50" s="30">
        <f>SUM(N50:T50)</f>
        <v>1080</v>
      </c>
    </row>
    <row r="51" spans="1:21" ht="12.75" customHeight="1">
      <c r="A51" s="17"/>
      <c r="B51" s="92" t="s">
        <v>32</v>
      </c>
      <c r="C51" s="79">
        <f>'[2]143島牧郡'!$C$38</f>
        <v>330</v>
      </c>
      <c r="D51" s="23">
        <f>'[2]143島牧郡'!$F$38</f>
        <v>0</v>
      </c>
      <c r="E51" s="23">
        <f>'[2]143島牧郡'!$I$38</f>
        <v>0</v>
      </c>
      <c r="F51" s="23">
        <f>'[2]143島牧郡'!$L$38</f>
        <v>35</v>
      </c>
      <c r="G51" s="23"/>
      <c r="H51" s="23"/>
      <c r="I51" s="23"/>
      <c r="J51" s="24">
        <f t="shared" si="11"/>
        <v>365</v>
      </c>
      <c r="L51" s="111"/>
      <c r="M51" s="9" t="s">
        <v>79</v>
      </c>
      <c r="N51" s="85">
        <f>'[3]161苫前郡'!$C$38</f>
        <v>2920</v>
      </c>
      <c r="O51" s="5">
        <f>'[3]161苫前郡'!$F$38</f>
        <v>0</v>
      </c>
      <c r="P51" s="5">
        <f>'[3]161苫前郡'!$I$38</f>
        <v>0</v>
      </c>
      <c r="Q51" s="5">
        <f>'[3]161苫前郡'!$L$38</f>
        <v>130</v>
      </c>
      <c r="R51" s="5"/>
      <c r="S51" s="5">
        <f>'[3]161苫前郡'!$R$38</f>
        <v>645</v>
      </c>
      <c r="T51" s="5"/>
      <c r="U51" s="30">
        <f>SUM(N51:T51)</f>
        <v>3695</v>
      </c>
    </row>
    <row r="52" spans="1:21" ht="12.75" customHeight="1">
      <c r="A52" s="17"/>
      <c r="B52" s="9"/>
      <c r="C52" s="79"/>
      <c r="D52" s="23"/>
      <c r="E52" s="23"/>
      <c r="F52" s="23"/>
      <c r="G52" s="23"/>
      <c r="H52" s="23"/>
      <c r="I52" s="23"/>
      <c r="J52" s="24">
        <f>SUM(C52:I52)</f>
        <v>0</v>
      </c>
      <c r="L52" s="111"/>
      <c r="M52" s="9" t="s">
        <v>80</v>
      </c>
      <c r="N52" s="79">
        <f>'[3]187天塩郡（留萌）'!$C$38</f>
        <v>1945</v>
      </c>
      <c r="O52" s="23">
        <f>'[3]187天塩郡（留萌）'!$F$38</f>
        <v>0</v>
      </c>
      <c r="P52" s="23">
        <f>'[3]187天塩郡（留萌）'!$I$38</f>
        <v>0</v>
      </c>
      <c r="Q52" s="23">
        <f>'[3]187天塩郡（留萌）'!$L$38</f>
        <v>25</v>
      </c>
      <c r="R52" s="23"/>
      <c r="S52" s="23">
        <f>'[3]187天塩郡（留萌）'!$R$38</f>
        <v>470</v>
      </c>
      <c r="T52" s="23">
        <f>'[3]187天塩郡（留萌）'!$O$8</f>
        <v>100</v>
      </c>
      <c r="U52" s="24">
        <f>SUM(N52:T52)</f>
        <v>2540</v>
      </c>
    </row>
    <row r="53" spans="1:21" ht="12.75" customHeight="1">
      <c r="A53" s="19"/>
      <c r="B53" s="10" t="s">
        <v>16</v>
      </c>
      <c r="C53" s="88">
        <f>SUM(C42:C52)</f>
        <v>40435</v>
      </c>
      <c r="D53" s="11">
        <f>SUM(D42:D52)</f>
        <v>1820</v>
      </c>
      <c r="E53" s="11">
        <f>SUM(E42:E52)</f>
        <v>0</v>
      </c>
      <c r="F53" s="99">
        <f>SUM(F42:F52)</f>
        <v>10185</v>
      </c>
      <c r="G53" s="11">
        <f>SUM(G42:G52)</f>
        <v>0</v>
      </c>
      <c r="H53" s="11"/>
      <c r="I53" s="11"/>
      <c r="J53" s="12">
        <f>SUM(J42:J52)</f>
        <v>52440</v>
      </c>
      <c r="L53" s="19"/>
      <c r="M53" s="10" t="s">
        <v>16</v>
      </c>
      <c r="N53" s="81">
        <f aca="true" t="shared" si="13" ref="N53:U53">SUM(N48:N52)</f>
        <v>10060</v>
      </c>
      <c r="O53" s="13">
        <f t="shared" si="13"/>
        <v>110</v>
      </c>
      <c r="P53" s="13">
        <f t="shared" si="13"/>
        <v>0</v>
      </c>
      <c r="Q53" s="13">
        <f t="shared" si="13"/>
        <v>775</v>
      </c>
      <c r="R53" s="13">
        <f t="shared" si="13"/>
        <v>0</v>
      </c>
      <c r="S53" s="11">
        <f t="shared" si="13"/>
        <v>8050</v>
      </c>
      <c r="T53" s="11">
        <f t="shared" si="13"/>
        <v>100</v>
      </c>
      <c r="U53" s="12">
        <f t="shared" si="13"/>
        <v>19095</v>
      </c>
    </row>
    <row r="54" ht="12" customHeight="1"/>
    <row r="55" ht="12" customHeight="1"/>
    <row r="56" ht="12" customHeight="1"/>
    <row r="57" ht="12" customHeight="1"/>
    <row r="58" ht="12" customHeight="1"/>
  </sheetData>
  <sheetProtection/>
  <mergeCells count="9">
    <mergeCell ref="L48:L52"/>
    <mergeCell ref="L39:L44"/>
    <mergeCell ref="S1:T1"/>
    <mergeCell ref="H25:I25"/>
    <mergeCell ref="H41:I41"/>
    <mergeCell ref="L13:L18"/>
    <mergeCell ref="L21:L26"/>
    <mergeCell ref="L30:L35"/>
    <mergeCell ref="L5:L11"/>
  </mergeCells>
  <printOptions/>
  <pageMargins left="1.5748031496062993" right="0.7874015748031497" top="0.984251968503937" bottom="0.5905511811023623" header="0.5118110236220472" footer="0.5118110236220472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showZeros="0" zoomScalePageLayoutView="0" workbookViewId="0" topLeftCell="E1">
      <selection activeCell="I27" sqref="I27"/>
    </sheetView>
  </sheetViews>
  <sheetFormatPr defaultColWidth="9.00390625" defaultRowHeight="13.5"/>
  <cols>
    <col min="1" max="1" width="3.125" style="0" customWidth="1"/>
    <col min="2" max="10" width="8.125" style="0" customWidth="1"/>
    <col min="11" max="11" width="7.375" style="0" customWidth="1"/>
    <col min="12" max="12" width="2.25390625" style="0" customWidth="1"/>
    <col min="13" max="14" width="7.375" style="0" customWidth="1"/>
    <col min="15" max="15" width="2.125" style="0" customWidth="1"/>
    <col min="16" max="19" width="10.625" style="0" customWidth="1"/>
    <col min="20" max="21" width="5.625" style="0" customWidth="1"/>
    <col min="22" max="22" width="1.00390625" style="0" customWidth="1"/>
  </cols>
  <sheetData>
    <row r="1" spans="1:22" ht="24" customHeight="1">
      <c r="A1" s="15" t="s">
        <v>143</v>
      </c>
      <c r="B1" s="3"/>
      <c r="C1" s="3"/>
      <c r="D1" s="3"/>
      <c r="E1" s="3"/>
      <c r="F1" s="3"/>
      <c r="G1" s="4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154">
        <f ca="1">TODAY()</f>
        <v>45398</v>
      </c>
      <c r="T1" s="154"/>
      <c r="U1" s="154"/>
      <c r="V1" s="3"/>
    </row>
    <row r="2" spans="1:22" ht="24" customHeight="1">
      <c r="A2" s="6"/>
      <c r="B2" s="7"/>
      <c r="C2" s="7"/>
      <c r="D2" s="7"/>
      <c r="E2" s="7"/>
      <c r="F2" s="7"/>
      <c r="G2" s="8"/>
      <c r="H2" s="8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18" ht="12.75" customHeight="1">
      <c r="A3" s="16"/>
      <c r="B3" s="42" t="s">
        <v>0</v>
      </c>
      <c r="C3" s="20" t="s">
        <v>1</v>
      </c>
      <c r="D3" s="21" t="s">
        <v>2</v>
      </c>
      <c r="E3" s="21" t="s">
        <v>3</v>
      </c>
      <c r="F3" s="21" t="s">
        <v>4</v>
      </c>
      <c r="G3" s="21"/>
      <c r="H3" s="21" t="s">
        <v>120</v>
      </c>
      <c r="I3" s="21"/>
      <c r="J3" s="22" t="s">
        <v>5</v>
      </c>
      <c r="R3" s="46" t="s">
        <v>165</v>
      </c>
    </row>
    <row r="4" spans="1:18" ht="12.75" customHeight="1">
      <c r="A4" s="111" t="s">
        <v>160</v>
      </c>
      <c r="B4" s="66" t="s">
        <v>81</v>
      </c>
      <c r="C4" s="74">
        <f>'[3]185枝幸郡'!$C$38</f>
        <v>2855</v>
      </c>
      <c r="D4" s="48">
        <f>'[3]185枝幸郡'!$F$38</f>
        <v>0</v>
      </c>
      <c r="E4" s="48">
        <f>'[3]185枝幸郡'!$I$38</f>
        <v>0</v>
      </c>
      <c r="F4" s="48">
        <f>'[3]185枝幸郡'!$L$38</f>
        <v>5</v>
      </c>
      <c r="G4" s="49"/>
      <c r="H4" s="48">
        <f>'[3]185枝幸郡'!$R$38</f>
        <v>1835</v>
      </c>
      <c r="I4" s="48"/>
      <c r="J4" s="72">
        <f aca="true" t="shared" si="0" ref="J4:J9">SUM(C4:I4)</f>
        <v>4695</v>
      </c>
      <c r="R4" s="46" t="s">
        <v>166</v>
      </c>
    </row>
    <row r="5" spans="1:18" ht="12.75" customHeight="1">
      <c r="A5" s="111"/>
      <c r="B5" s="67" t="s">
        <v>82</v>
      </c>
      <c r="C5" s="75">
        <f>'[3]186宗谷郡'!$C$38</f>
        <v>510</v>
      </c>
      <c r="D5" s="50">
        <f>'[3]186宗谷郡'!$F$38</f>
        <v>0</v>
      </c>
      <c r="E5" s="50">
        <f>'[3]186宗谷郡'!$I$38</f>
        <v>0</v>
      </c>
      <c r="F5" s="50">
        <f>'[3]186宗谷郡'!$L$38</f>
        <v>0</v>
      </c>
      <c r="G5" s="51"/>
      <c r="H5" s="50">
        <f>'[3]186宗谷郡'!$R$38</f>
        <v>535</v>
      </c>
      <c r="I5" s="50"/>
      <c r="J5" s="52">
        <f t="shared" si="0"/>
        <v>1045</v>
      </c>
      <c r="R5" s="46" t="s">
        <v>167</v>
      </c>
    </row>
    <row r="6" spans="1:18" ht="12.75" customHeight="1">
      <c r="A6" s="111"/>
      <c r="B6" s="67" t="s">
        <v>80</v>
      </c>
      <c r="C6" s="75">
        <f>'[3]187天塩郡（宗谷）'!$C$38</f>
        <v>690</v>
      </c>
      <c r="D6" s="50">
        <f>'[3]187天塩郡（宗谷）'!$F$38</f>
        <v>0</v>
      </c>
      <c r="E6" s="50">
        <f>'[3]187天塩郡（宗谷）'!$I$38</f>
        <v>0</v>
      </c>
      <c r="F6" s="50">
        <f>'[3]187天塩郡（宗谷）'!$L$38</f>
        <v>0</v>
      </c>
      <c r="G6" s="51"/>
      <c r="H6" s="50">
        <f>'[3]187天塩郡（宗谷）'!$R$38</f>
        <v>840</v>
      </c>
      <c r="I6" s="50"/>
      <c r="J6" s="52">
        <f t="shared" si="0"/>
        <v>1530</v>
      </c>
      <c r="R6" s="46" t="s">
        <v>168</v>
      </c>
    </row>
    <row r="7" spans="1:10" ht="12.75" customHeight="1">
      <c r="A7" s="111"/>
      <c r="B7" s="67" t="s">
        <v>83</v>
      </c>
      <c r="C7" s="75">
        <f>'[3]188稚内市'!$C$38</f>
        <v>4780</v>
      </c>
      <c r="D7" s="50">
        <f>'[3]188稚内市'!$F$38</f>
        <v>230</v>
      </c>
      <c r="E7" s="50">
        <f>'[3]188稚内市'!$I$38</f>
        <v>0</v>
      </c>
      <c r="F7" s="50">
        <f>'[3]188稚内市'!$L$38</f>
        <v>850</v>
      </c>
      <c r="G7" s="73">
        <f>'[3]188稚内市'!$O$38</f>
        <v>0</v>
      </c>
      <c r="H7" s="50">
        <f>'[3]188稚内市'!$R$38</f>
        <v>7295</v>
      </c>
      <c r="I7" s="50"/>
      <c r="J7" s="52">
        <f t="shared" si="0"/>
        <v>13155</v>
      </c>
    </row>
    <row r="8" spans="1:22" ht="12.75" customHeight="1">
      <c r="A8" s="111"/>
      <c r="B8" s="67" t="s">
        <v>84</v>
      </c>
      <c r="C8" s="75">
        <f>'[3]189利尻郡'!$C$38</f>
        <v>415</v>
      </c>
      <c r="D8" s="50">
        <f>'[3]189利尻郡'!$F$38</f>
        <v>0</v>
      </c>
      <c r="E8" s="50">
        <f>'[3]189利尻郡'!$I$38</f>
        <v>0</v>
      </c>
      <c r="F8" s="50">
        <f>'[3]189利尻郡'!$L$38</f>
        <v>0</v>
      </c>
      <c r="G8" s="51"/>
      <c r="H8" s="50">
        <f>'[3]189利尻郡'!$R$38</f>
        <v>755</v>
      </c>
      <c r="I8" s="50"/>
      <c r="J8" s="52">
        <f t="shared" si="0"/>
        <v>1170</v>
      </c>
      <c r="L8" s="148"/>
      <c r="M8" s="150" t="s">
        <v>136</v>
      </c>
      <c r="N8" s="150"/>
      <c r="O8" s="152"/>
      <c r="P8" s="140" t="s">
        <v>137</v>
      </c>
      <c r="Q8" s="140" t="s">
        <v>138</v>
      </c>
      <c r="R8" s="140" t="s">
        <v>139</v>
      </c>
      <c r="S8" s="140" t="s">
        <v>140</v>
      </c>
      <c r="T8" s="142" t="s">
        <v>141</v>
      </c>
      <c r="U8" s="143"/>
      <c r="V8" s="144"/>
    </row>
    <row r="9" spans="1:22" ht="12.75" customHeight="1">
      <c r="A9" s="111"/>
      <c r="B9" s="67" t="s">
        <v>85</v>
      </c>
      <c r="C9" s="75">
        <f>'[3]190礼文郡'!$C$38</f>
        <v>305</v>
      </c>
      <c r="D9" s="50">
        <f>'[3]190礼文郡'!$F$38</f>
        <v>0</v>
      </c>
      <c r="E9" s="50">
        <f>'[3]190礼文郡'!$I$38</f>
        <v>0</v>
      </c>
      <c r="F9" s="50">
        <f>'[3]190礼文郡'!$L$38</f>
        <v>0</v>
      </c>
      <c r="G9" s="51"/>
      <c r="H9" s="50">
        <f>'[3]190礼文郡'!$R$38</f>
        <v>300</v>
      </c>
      <c r="I9" s="50"/>
      <c r="J9" s="52">
        <f t="shared" si="0"/>
        <v>605</v>
      </c>
      <c r="L9" s="149"/>
      <c r="M9" s="151"/>
      <c r="N9" s="151"/>
      <c r="O9" s="153"/>
      <c r="P9" s="141"/>
      <c r="Q9" s="141"/>
      <c r="R9" s="141"/>
      <c r="S9" s="141"/>
      <c r="T9" s="145"/>
      <c r="U9" s="146"/>
      <c r="V9" s="147"/>
    </row>
    <row r="10" spans="1:10" ht="12.75" customHeight="1">
      <c r="A10" s="111"/>
      <c r="B10" s="68"/>
      <c r="C10" s="76"/>
      <c r="D10" s="51"/>
      <c r="E10" s="51"/>
      <c r="F10" s="51"/>
      <c r="G10" s="51"/>
      <c r="H10" s="51"/>
      <c r="I10" s="51"/>
      <c r="J10" s="53"/>
    </row>
    <row r="11" spans="1:22" ht="12.75" customHeight="1">
      <c r="A11" s="19"/>
      <c r="B11" s="69" t="s">
        <v>16</v>
      </c>
      <c r="C11" s="77">
        <f>SUM(C4:C9)</f>
        <v>9555</v>
      </c>
      <c r="D11" s="54">
        <f>SUM(D7)</f>
        <v>230</v>
      </c>
      <c r="E11" s="54">
        <f>SUM(E4:E9)</f>
        <v>0</v>
      </c>
      <c r="F11" s="54">
        <f>SUM(F4:F9)</f>
        <v>855</v>
      </c>
      <c r="G11" s="55">
        <f>SUM(G4:G10)</f>
        <v>0</v>
      </c>
      <c r="H11" s="56">
        <f>SUM(H4:H10)</f>
        <v>11560</v>
      </c>
      <c r="I11" s="56"/>
      <c r="J11" s="57">
        <f>SUM(J4:J10)</f>
        <v>22200</v>
      </c>
      <c r="L11" s="148"/>
      <c r="M11" s="127" t="s">
        <v>125</v>
      </c>
      <c r="N11" s="127"/>
      <c r="O11" s="152"/>
      <c r="P11" s="119">
        <f>SUM('地区集計表１'!C24,'地区集計表１'!C40,'地区集計表１'!C53)</f>
        <v>453945</v>
      </c>
      <c r="Q11" s="138">
        <f>'地区集計表１'!N46+'地区集計表１'!N53+'地区集計表２'!C11+'地区集計表２'!C22</f>
        <v>169635</v>
      </c>
      <c r="R11" s="119">
        <f>'地区集計表１'!N12+'地区集計表１'!N18+'地区集計表１'!N28+'地区集計表１'!N36</f>
        <v>142625</v>
      </c>
      <c r="S11" s="119">
        <f>C32+C40+C52</f>
        <v>88315</v>
      </c>
      <c r="T11" s="123">
        <f>SUM(P11:S12)</f>
        <v>854520</v>
      </c>
      <c r="U11" s="124"/>
      <c r="V11" s="129"/>
    </row>
    <row r="12" spans="1:22" ht="12.75" customHeight="1">
      <c r="A12" s="41"/>
      <c r="B12" s="70"/>
      <c r="C12" s="78" t="s">
        <v>1</v>
      </c>
      <c r="D12" s="21" t="s">
        <v>2</v>
      </c>
      <c r="E12" s="21" t="s">
        <v>3</v>
      </c>
      <c r="F12" s="21" t="s">
        <v>4</v>
      </c>
      <c r="G12" s="21"/>
      <c r="H12" s="21" t="s">
        <v>121</v>
      </c>
      <c r="I12" s="21"/>
      <c r="J12" s="22" t="s">
        <v>5</v>
      </c>
      <c r="L12" s="171"/>
      <c r="M12" s="128"/>
      <c r="N12" s="128"/>
      <c r="O12" s="170"/>
      <c r="P12" s="120"/>
      <c r="Q12" s="139"/>
      <c r="R12" s="120"/>
      <c r="S12" s="120"/>
      <c r="T12" s="125"/>
      <c r="U12" s="126"/>
      <c r="V12" s="130"/>
    </row>
    <row r="13" spans="1:22" ht="12.75" customHeight="1">
      <c r="A13" s="41"/>
      <c r="B13" s="67" t="s">
        <v>86</v>
      </c>
      <c r="C13" s="79">
        <f>'[3]180常呂郡'!$C$38</f>
        <v>3025</v>
      </c>
      <c r="D13" s="23">
        <f>'[3]180常呂郡'!$F$38</f>
        <v>0</v>
      </c>
      <c r="E13" s="23">
        <f>'[3]180常呂郡'!$I$38</f>
        <v>0</v>
      </c>
      <c r="F13" s="23">
        <f>'[3]180常呂郡'!$L$38</f>
        <v>340</v>
      </c>
      <c r="G13" s="58"/>
      <c r="H13" s="23"/>
      <c r="I13" s="23"/>
      <c r="J13" s="52">
        <f aca="true" t="shared" si="1" ref="J13:J19">SUM(C13:I13)</f>
        <v>3365</v>
      </c>
      <c r="L13" s="148"/>
      <c r="M13" s="127" t="s">
        <v>126</v>
      </c>
      <c r="N13" s="127"/>
      <c r="O13" s="152"/>
      <c r="P13" s="137">
        <f>SUM('地区集計表１'!D24+'地区集計表１'!D40+'地区集計表１'!D53)</f>
        <v>51520</v>
      </c>
      <c r="Q13" s="133">
        <f>'地区集計表１'!O46+'地区集計表１'!O53+'地区集計表２'!D11+'地区集計表２'!D22</f>
        <v>2310</v>
      </c>
      <c r="R13" s="133">
        <f>'地区集計表１'!O12+'地区集計表１'!O18+'地区集計表１'!O28+'地区集計表１'!O36</f>
        <v>7340</v>
      </c>
      <c r="S13" s="133">
        <f>D32+D40+D52</f>
        <v>2070</v>
      </c>
      <c r="T13" s="156">
        <f>SUM(P13:S14)</f>
        <v>63240</v>
      </c>
      <c r="U13" s="157"/>
      <c r="V13" s="129"/>
    </row>
    <row r="14" spans="1:22" ht="12.75" customHeight="1">
      <c r="A14" s="111" t="s">
        <v>161</v>
      </c>
      <c r="B14" s="67" t="s">
        <v>87</v>
      </c>
      <c r="C14" s="79">
        <f>'[3]181北見市'!$C$38</f>
        <v>17655</v>
      </c>
      <c r="D14" s="23">
        <f>'[3]181北見市'!$F$38</f>
        <v>0</v>
      </c>
      <c r="E14" s="23">
        <f>'[3]181北見市'!$I$38</f>
        <v>0</v>
      </c>
      <c r="F14" s="23">
        <f>'[3]181北見市'!$L$38</f>
        <v>3665</v>
      </c>
      <c r="G14" s="47">
        <f>'[3]181北見市'!$O$38</f>
        <v>0</v>
      </c>
      <c r="H14" s="23"/>
      <c r="I14" s="23"/>
      <c r="J14" s="52">
        <f t="shared" si="1"/>
        <v>21320</v>
      </c>
      <c r="L14" s="149"/>
      <c r="M14" s="128"/>
      <c r="N14" s="128"/>
      <c r="O14" s="153"/>
      <c r="P14" s="122"/>
      <c r="Q14" s="134"/>
      <c r="R14" s="134"/>
      <c r="S14" s="134"/>
      <c r="T14" s="165"/>
      <c r="U14" s="162"/>
      <c r="V14" s="131"/>
    </row>
    <row r="15" spans="1:22" ht="12.75" customHeight="1">
      <c r="A15" s="111"/>
      <c r="B15" s="67" t="s">
        <v>88</v>
      </c>
      <c r="C15" s="79">
        <f>'[3]182網走郡'!$C$38</f>
        <v>4900</v>
      </c>
      <c r="D15" s="23">
        <f>'[3]182網走郡'!$F$38</f>
        <v>150</v>
      </c>
      <c r="E15" s="23">
        <f>'[3]182網走郡'!$I$38</f>
        <v>0</v>
      </c>
      <c r="F15" s="23">
        <f>'[3]182網走郡'!$L$38</f>
        <v>2205</v>
      </c>
      <c r="G15" s="33"/>
      <c r="H15" s="23"/>
      <c r="I15" s="23"/>
      <c r="J15" s="52">
        <f t="shared" si="1"/>
        <v>7255</v>
      </c>
      <c r="L15" s="148"/>
      <c r="M15" s="127" t="s">
        <v>127</v>
      </c>
      <c r="N15" s="127"/>
      <c r="O15" s="152"/>
      <c r="P15" s="136">
        <f>'地区集計表１'!F24+'地区集計表１'!F40+'地区集計表１'!F53</f>
        <v>101130</v>
      </c>
      <c r="Q15" s="136">
        <f>'地区集計表１'!Q46+'地区集計表１'!Q53+'地区集計表２'!F11+'地区集計表２'!F22</f>
        <v>22570</v>
      </c>
      <c r="R15" s="136">
        <f>'地区集計表１'!Q12+'地区集計表１'!Q18+'地区集計表１'!Q28+'地区集計表１'!Q36</f>
        <v>18105</v>
      </c>
      <c r="S15" s="136">
        <f>F32+F40+F52</f>
        <v>4265</v>
      </c>
      <c r="T15" s="156">
        <f>SUM(P15:S16)</f>
        <v>146070</v>
      </c>
      <c r="U15" s="157"/>
      <c r="V15" s="129"/>
    </row>
    <row r="16" spans="1:22" ht="12.75" customHeight="1">
      <c r="A16" s="111"/>
      <c r="B16" s="67" t="s">
        <v>89</v>
      </c>
      <c r="C16" s="79">
        <f>'[3]183網走市'!$C$38</f>
        <v>5215</v>
      </c>
      <c r="D16" s="23">
        <f>'[3]183網走市'!$F$38</f>
        <v>220</v>
      </c>
      <c r="E16" s="23">
        <f>'[3]183網走市'!$I$38</f>
        <v>0</v>
      </c>
      <c r="F16" s="23">
        <f>'[3]183網走市'!$L$38</f>
        <v>3090</v>
      </c>
      <c r="G16" s="47">
        <f>'[3]183網走市'!$O$38</f>
        <v>0</v>
      </c>
      <c r="H16" s="36"/>
      <c r="I16" s="23"/>
      <c r="J16" s="52">
        <f t="shared" si="1"/>
        <v>8525</v>
      </c>
      <c r="L16" s="149"/>
      <c r="M16" s="128"/>
      <c r="N16" s="128"/>
      <c r="O16" s="153"/>
      <c r="P16" s="122"/>
      <c r="Q16" s="122"/>
      <c r="R16" s="122"/>
      <c r="S16" s="122"/>
      <c r="T16" s="165"/>
      <c r="U16" s="162"/>
      <c r="V16" s="131"/>
    </row>
    <row r="17" spans="1:22" ht="12.75" customHeight="1">
      <c r="A17" s="111"/>
      <c r="B17" s="67" t="s">
        <v>90</v>
      </c>
      <c r="C17" s="79">
        <f>'[3]184斜里郡'!$C$38</f>
        <v>4025</v>
      </c>
      <c r="D17" s="23">
        <f>'[3]184斜里郡'!$F$38</f>
        <v>90</v>
      </c>
      <c r="E17" s="23">
        <f>'[3]184斜里郡'!$I$38</f>
        <v>0</v>
      </c>
      <c r="F17" s="23">
        <f>'[3]184斜里郡'!$L$38</f>
        <v>1780</v>
      </c>
      <c r="G17" s="33"/>
      <c r="H17" s="36"/>
      <c r="I17" s="36"/>
      <c r="J17" s="52">
        <f t="shared" si="1"/>
        <v>5895</v>
      </c>
      <c r="L17" s="148"/>
      <c r="M17" s="127" t="s">
        <v>128</v>
      </c>
      <c r="N17" s="127"/>
      <c r="O17" s="152"/>
      <c r="P17" s="136">
        <f>'地区集計表１'!E24+'地区集計表１'!E40+'地区集計表１'!E53</f>
        <v>5200</v>
      </c>
      <c r="Q17" s="136">
        <f>'地区集計表１'!P46+'地区集計表１'!P53+'地区集計表２'!E11+'地区集計表２'!E22</f>
        <v>0</v>
      </c>
      <c r="R17" s="136">
        <f>'地区集計表１'!P12+'地区集計表１'!P18+'地区集計表１'!P28+'地区集計表１'!P36</f>
        <v>60</v>
      </c>
      <c r="S17" s="136">
        <f>E32+E40+E52</f>
        <v>0</v>
      </c>
      <c r="T17" s="156">
        <f>SUM(P17:S18)</f>
        <v>5260</v>
      </c>
      <c r="U17" s="157"/>
      <c r="V17" s="129"/>
    </row>
    <row r="18" spans="1:22" ht="12.75" customHeight="1">
      <c r="A18" s="111"/>
      <c r="B18" s="67" t="s">
        <v>91</v>
      </c>
      <c r="C18" s="79">
        <f>'[3]191紋別郡'!$C$38</f>
        <v>10120</v>
      </c>
      <c r="D18" s="23">
        <f>'[3]191紋別郡'!$F$38</f>
        <v>0</v>
      </c>
      <c r="E18" s="23">
        <f>'[3]191紋別郡'!$I$38</f>
        <v>0</v>
      </c>
      <c r="F18" s="23">
        <f>'[3]191紋別郡'!$L$38</f>
        <v>650</v>
      </c>
      <c r="G18" s="33"/>
      <c r="H18" s="23">
        <f>'[3]191紋別郡'!$R$38</f>
        <v>75</v>
      </c>
      <c r="I18" s="33"/>
      <c r="J18" s="52">
        <f t="shared" si="1"/>
        <v>10845</v>
      </c>
      <c r="L18" s="171"/>
      <c r="M18" s="172"/>
      <c r="N18" s="172"/>
      <c r="O18" s="170"/>
      <c r="P18" s="160"/>
      <c r="Q18" s="160"/>
      <c r="R18" s="160"/>
      <c r="S18" s="160"/>
      <c r="T18" s="158"/>
      <c r="U18" s="159"/>
      <c r="V18" s="130"/>
    </row>
    <row r="19" spans="1:22" ht="12.75" customHeight="1">
      <c r="A19" s="111"/>
      <c r="B19" s="67" t="s">
        <v>92</v>
      </c>
      <c r="C19" s="79">
        <f>'[3]192紋別市'!$C$38</f>
        <v>4510</v>
      </c>
      <c r="D19" s="23">
        <f>'[3]192紋別市'!$F$38</f>
        <v>100</v>
      </c>
      <c r="E19" s="23">
        <f>'[3]192紋別市'!$I$38</f>
        <v>0</v>
      </c>
      <c r="F19" s="23">
        <f>'[3]192紋別市'!$L$38</f>
        <v>610</v>
      </c>
      <c r="G19" s="33"/>
      <c r="H19" s="23">
        <f>'[3]192紋別市'!$R$38</f>
        <v>3745</v>
      </c>
      <c r="I19" s="47"/>
      <c r="J19" s="52">
        <f t="shared" si="1"/>
        <v>8965</v>
      </c>
      <c r="L19" s="174"/>
      <c r="M19" s="173" t="s">
        <v>129</v>
      </c>
      <c r="N19" s="173"/>
      <c r="O19" s="175"/>
      <c r="P19" s="121">
        <f>SUM(P11:P18)</f>
        <v>611795</v>
      </c>
      <c r="Q19" s="121">
        <f>SUM(Q11:Q18)</f>
        <v>194515</v>
      </c>
      <c r="R19" s="121">
        <f>SUM(R11:R18)</f>
        <v>168130</v>
      </c>
      <c r="S19" s="121">
        <f>SUM(S11:S18)</f>
        <v>94650</v>
      </c>
      <c r="T19" s="169">
        <f>SUM(T11:U18)</f>
        <v>1069090</v>
      </c>
      <c r="U19" s="161"/>
      <c r="V19" s="155"/>
    </row>
    <row r="20" spans="1:22" ht="12.75" customHeight="1">
      <c r="A20" s="111"/>
      <c r="B20" s="68"/>
      <c r="C20" s="80"/>
      <c r="D20" s="33"/>
      <c r="E20" s="33"/>
      <c r="F20" s="33"/>
      <c r="G20" s="33"/>
      <c r="H20" s="33"/>
      <c r="I20" s="33"/>
      <c r="J20" s="60"/>
      <c r="L20" s="149"/>
      <c r="M20" s="168"/>
      <c r="N20" s="168"/>
      <c r="O20" s="153"/>
      <c r="P20" s="122"/>
      <c r="Q20" s="122"/>
      <c r="R20" s="122"/>
      <c r="S20" s="122"/>
      <c r="T20" s="165"/>
      <c r="U20" s="162"/>
      <c r="V20" s="131"/>
    </row>
    <row r="21" spans="1:10" ht="12.75" customHeight="1">
      <c r="A21" s="17"/>
      <c r="B21" s="68"/>
      <c r="C21" s="80"/>
      <c r="D21" s="33"/>
      <c r="E21" s="33"/>
      <c r="F21" s="33"/>
      <c r="G21" s="33"/>
      <c r="H21" s="33"/>
      <c r="I21" s="33"/>
      <c r="J21" s="60"/>
    </row>
    <row r="22" spans="1:22" ht="12.75" customHeight="1">
      <c r="A22" s="19"/>
      <c r="B22" s="69" t="s">
        <v>16</v>
      </c>
      <c r="C22" s="81">
        <f>SUM(C13:C19)</f>
        <v>49450</v>
      </c>
      <c r="D22" s="13">
        <f>SUM(D13:D19)</f>
        <v>560</v>
      </c>
      <c r="E22" s="13">
        <f>SUM(E13:E19)</f>
        <v>0</v>
      </c>
      <c r="F22" s="13">
        <f>SUM(F13:F19)</f>
        <v>12340</v>
      </c>
      <c r="G22" s="61">
        <f>SUM(G13:G21)</f>
        <v>0</v>
      </c>
      <c r="H22" s="11">
        <f>SUM(H13:H19)</f>
        <v>3820</v>
      </c>
      <c r="I22" s="11">
        <f>SUM(I13:I21)</f>
        <v>0</v>
      </c>
      <c r="J22" s="12">
        <f>SUM(J13:J21)</f>
        <v>66170</v>
      </c>
      <c r="L22" s="100"/>
      <c r="M22" s="104"/>
      <c r="N22" s="104"/>
      <c r="O22" s="104"/>
      <c r="P22" s="102">
        <f>'地区集計表１'!G24+'地区集計表１'!G40+'地区集計表１'!G53</f>
        <v>0</v>
      </c>
      <c r="Q22" s="102">
        <f>'地区集計表１'!R46+'地区集計表１'!R53+'地区集計表２'!G11+'地区集計表２'!G22</f>
        <v>0</v>
      </c>
      <c r="R22" s="102">
        <f>'地区集計表１'!R12+'地区集計表１'!R18+'地区集計表１'!R28+'地区集計表１'!R36</f>
        <v>0</v>
      </c>
      <c r="S22" s="102">
        <f>G32+G40+G52</f>
        <v>0</v>
      </c>
      <c r="T22" s="102">
        <f>SUM(P22:S23)</f>
        <v>0</v>
      </c>
      <c r="U22" s="102"/>
      <c r="V22" s="100"/>
    </row>
    <row r="23" spans="1:22" ht="12.75" customHeight="1">
      <c r="A23" s="17"/>
      <c r="B23" s="70"/>
      <c r="C23" s="82" t="s">
        <v>1</v>
      </c>
      <c r="D23" s="39" t="s">
        <v>2</v>
      </c>
      <c r="E23" s="39" t="s">
        <v>3</v>
      </c>
      <c r="F23" s="39" t="s">
        <v>4</v>
      </c>
      <c r="G23" s="39"/>
      <c r="H23" s="39" t="s">
        <v>122</v>
      </c>
      <c r="I23" s="39"/>
      <c r="J23" s="40" t="s">
        <v>5</v>
      </c>
      <c r="L23" s="101"/>
      <c r="M23" s="105"/>
      <c r="N23" s="105"/>
      <c r="O23" s="105"/>
      <c r="P23" s="103"/>
      <c r="Q23" s="103"/>
      <c r="R23" s="103"/>
      <c r="S23" s="103"/>
      <c r="T23" s="103"/>
      <c r="U23" s="103"/>
      <c r="V23" s="101"/>
    </row>
    <row r="24" spans="1:22" ht="12.75" customHeight="1">
      <c r="A24" s="17"/>
      <c r="B24" s="67" t="s">
        <v>93</v>
      </c>
      <c r="C24" s="79">
        <f>'[4]193釧路市'!$C$38</f>
        <v>32420</v>
      </c>
      <c r="D24" s="23">
        <f>'[4]193釧路市'!$F$38</f>
        <v>1070</v>
      </c>
      <c r="E24" s="23">
        <f>'[4]193釧路市'!$I$38</f>
        <v>0</v>
      </c>
      <c r="F24" s="23">
        <f>'[4]193釧路市'!$L$38</f>
        <v>1250</v>
      </c>
      <c r="G24" s="62">
        <f>'[4]193釧路市'!$O$38</f>
        <v>0</v>
      </c>
      <c r="H24" s="23">
        <f>'[4]193釧路市'!$R$38</f>
        <v>22040</v>
      </c>
      <c r="I24" s="23"/>
      <c r="J24" s="52">
        <f aca="true" t="shared" si="2" ref="J24:J29">SUM(C24:I24)</f>
        <v>56780</v>
      </c>
      <c r="L24" s="148"/>
      <c r="M24" s="127" t="s">
        <v>130</v>
      </c>
      <c r="N24" s="127"/>
      <c r="O24" s="152"/>
      <c r="P24" s="117"/>
      <c r="Q24" s="117"/>
      <c r="R24" s="117">
        <f>SUM('地区集計表１'!S28+'地区集計表１'!S36)</f>
        <v>31650</v>
      </c>
      <c r="S24" s="117"/>
      <c r="T24" s="156">
        <f>SUM(P24:S25)</f>
        <v>31650</v>
      </c>
      <c r="U24" s="157"/>
      <c r="V24" s="129"/>
    </row>
    <row r="25" spans="1:22" ht="12.75" customHeight="1">
      <c r="A25" s="111" t="s">
        <v>162</v>
      </c>
      <c r="B25" s="67" t="s">
        <v>94</v>
      </c>
      <c r="C25" s="79">
        <f>'[4]194釧路郡'!$C$38</f>
        <v>3350</v>
      </c>
      <c r="D25" s="23">
        <f>'[4]194釧路郡'!$F$38</f>
        <v>30</v>
      </c>
      <c r="E25" s="23">
        <f>'[4]194釧路郡'!$I$38</f>
        <v>0</v>
      </c>
      <c r="F25" s="23">
        <f>'[4]194釧路郡'!$L$38</f>
        <v>65</v>
      </c>
      <c r="G25" s="47">
        <f>'[4]194釧路郡'!$O$38</f>
        <v>0</v>
      </c>
      <c r="H25" s="23">
        <f>'[4]194釧路郡'!$R$38</f>
        <v>530</v>
      </c>
      <c r="I25" s="23"/>
      <c r="J25" s="52">
        <f t="shared" si="2"/>
        <v>3975</v>
      </c>
      <c r="L25" s="149"/>
      <c r="M25" s="128"/>
      <c r="N25" s="128"/>
      <c r="O25" s="153"/>
      <c r="P25" s="135"/>
      <c r="Q25" s="135"/>
      <c r="R25" s="135"/>
      <c r="S25" s="135"/>
      <c r="T25" s="165"/>
      <c r="U25" s="162"/>
      <c r="V25" s="131"/>
    </row>
    <row r="26" spans="1:22" ht="12.75" customHeight="1">
      <c r="A26" s="111"/>
      <c r="B26" s="67" t="s">
        <v>95</v>
      </c>
      <c r="C26" s="79">
        <f>'[4]195白糠郡'!$C$38</f>
        <v>1740</v>
      </c>
      <c r="D26" s="23">
        <f>'[4]195白糠郡'!$F$38</f>
        <v>0</v>
      </c>
      <c r="E26" s="23">
        <f>'[4]195白糠郡'!$I$38</f>
        <v>0</v>
      </c>
      <c r="F26" s="23">
        <f>'[4]195白糠郡'!$L$38</f>
        <v>0</v>
      </c>
      <c r="G26" s="33"/>
      <c r="H26" s="23">
        <f>'[4]195白糠郡'!$R$38</f>
        <v>370</v>
      </c>
      <c r="I26" s="23"/>
      <c r="J26" s="52">
        <f t="shared" si="2"/>
        <v>2110</v>
      </c>
      <c r="L26" s="148"/>
      <c r="M26" s="127" t="s">
        <v>134</v>
      </c>
      <c r="N26" s="127"/>
      <c r="O26" s="152"/>
      <c r="P26" s="117"/>
      <c r="Q26" s="117"/>
      <c r="R26" s="117">
        <f>SUM('地区集計表１'!T28)</f>
        <v>33565</v>
      </c>
      <c r="S26" s="117"/>
      <c r="T26" s="156">
        <f>SUM(P26:S27)</f>
        <v>33565</v>
      </c>
      <c r="U26" s="157"/>
      <c r="V26" s="129"/>
    </row>
    <row r="27" spans="1:22" ht="12.75" customHeight="1">
      <c r="A27" s="111"/>
      <c r="B27" s="67" t="s">
        <v>96</v>
      </c>
      <c r="C27" s="79">
        <f>'[4]196阿寒郡'!$C$38</f>
        <v>325</v>
      </c>
      <c r="D27" s="23">
        <f>'[4]196阿寒郡'!$F$38</f>
        <v>0</v>
      </c>
      <c r="E27" s="23">
        <f>'[4]196阿寒郡'!$I$38</f>
        <v>0</v>
      </c>
      <c r="F27" s="23">
        <f>'[4]196阿寒郡'!$L$38</f>
        <v>0</v>
      </c>
      <c r="G27" s="33"/>
      <c r="H27" s="23">
        <f>'[4]196阿寒郡'!$R$38</f>
        <v>120</v>
      </c>
      <c r="I27" s="23"/>
      <c r="J27" s="52">
        <f t="shared" si="2"/>
        <v>445</v>
      </c>
      <c r="L27" s="149"/>
      <c r="M27" s="128"/>
      <c r="N27" s="128"/>
      <c r="O27" s="153"/>
      <c r="P27" s="135"/>
      <c r="Q27" s="135"/>
      <c r="R27" s="135"/>
      <c r="S27" s="135"/>
      <c r="T27" s="165"/>
      <c r="U27" s="162"/>
      <c r="V27" s="131"/>
    </row>
    <row r="28" spans="1:22" ht="12.75" customHeight="1">
      <c r="A28" s="111"/>
      <c r="B28" s="67" t="s">
        <v>97</v>
      </c>
      <c r="C28" s="79">
        <f>'[4]197川上郡'!$C$38</f>
        <v>3425</v>
      </c>
      <c r="D28" s="23">
        <f>'[4]197川上郡'!$F$38</f>
        <v>0</v>
      </c>
      <c r="E28" s="23">
        <f>'[4]197川上郡'!$I$38</f>
        <v>0</v>
      </c>
      <c r="F28" s="23">
        <f>'[4]197川上郡'!$L$38</f>
        <v>0</v>
      </c>
      <c r="G28" s="33"/>
      <c r="H28" s="23">
        <f>'[4]197川上郡'!$R$38</f>
        <v>765</v>
      </c>
      <c r="I28" s="23"/>
      <c r="J28" s="52">
        <f t="shared" si="2"/>
        <v>4190</v>
      </c>
      <c r="L28" s="148"/>
      <c r="M28" s="127" t="s">
        <v>131</v>
      </c>
      <c r="N28" s="127"/>
      <c r="O28" s="152"/>
      <c r="P28" s="117"/>
      <c r="Q28" s="117"/>
      <c r="R28" s="119">
        <f>SUM('地区集計表１'!S12+'地区集計表１'!S18)</f>
        <v>15343</v>
      </c>
      <c r="S28" s="117"/>
      <c r="T28" s="123">
        <f>SUM(P28:S29)</f>
        <v>15343</v>
      </c>
      <c r="U28" s="124"/>
      <c r="V28" s="129"/>
    </row>
    <row r="29" spans="1:22" ht="12.75" customHeight="1">
      <c r="A29" s="111"/>
      <c r="B29" s="67" t="s">
        <v>98</v>
      </c>
      <c r="C29" s="79">
        <f>'[4]198厚岸郡'!$C$38</f>
        <v>3350</v>
      </c>
      <c r="D29" s="23">
        <f>'[4]198厚岸郡'!$F$38</f>
        <v>0</v>
      </c>
      <c r="E29" s="23">
        <f>'[4]198厚岸郡'!$I$38</f>
        <v>0</v>
      </c>
      <c r="F29" s="23">
        <f>'[4]198厚岸郡'!$L$38</f>
        <v>0</v>
      </c>
      <c r="G29" s="33"/>
      <c r="H29" s="23">
        <f>'[4]198厚岸郡'!$R$38</f>
        <v>485</v>
      </c>
      <c r="I29" s="23"/>
      <c r="J29" s="52">
        <f t="shared" si="2"/>
        <v>3835</v>
      </c>
      <c r="L29" s="171"/>
      <c r="M29" s="172"/>
      <c r="N29" s="172"/>
      <c r="O29" s="170"/>
      <c r="P29" s="118"/>
      <c r="Q29" s="118"/>
      <c r="R29" s="132"/>
      <c r="S29" s="118"/>
      <c r="T29" s="163"/>
      <c r="U29" s="164"/>
      <c r="V29" s="130"/>
    </row>
    <row r="30" spans="1:22" ht="12.75" customHeight="1">
      <c r="A30" s="111"/>
      <c r="B30" s="68"/>
      <c r="C30" s="80"/>
      <c r="D30" s="33"/>
      <c r="E30" s="33"/>
      <c r="F30" s="33"/>
      <c r="G30" s="33"/>
      <c r="H30" s="33"/>
      <c r="I30" s="33"/>
      <c r="J30" s="60"/>
      <c r="L30" s="148"/>
      <c r="M30" s="127" t="s">
        <v>132</v>
      </c>
      <c r="N30" s="127"/>
      <c r="O30" s="152"/>
      <c r="P30" s="117"/>
      <c r="Q30" s="117"/>
      <c r="R30" s="117"/>
      <c r="S30" s="119">
        <f>SUM('地区集計表２'!H52)</f>
        <v>68300</v>
      </c>
      <c r="T30" s="123">
        <f>SUM(P30:S31)</f>
        <v>68300</v>
      </c>
      <c r="U30" s="124"/>
      <c r="V30" s="129"/>
    </row>
    <row r="31" spans="1:22" ht="12.75" customHeight="1">
      <c r="A31" s="41"/>
      <c r="B31" s="68"/>
      <c r="C31" s="80"/>
      <c r="D31" s="33"/>
      <c r="E31" s="33"/>
      <c r="F31" s="33"/>
      <c r="G31" s="33"/>
      <c r="H31" s="33"/>
      <c r="I31" s="33"/>
      <c r="J31" s="60"/>
      <c r="L31" s="171"/>
      <c r="M31" s="128"/>
      <c r="N31" s="128"/>
      <c r="O31" s="170"/>
      <c r="P31" s="118"/>
      <c r="Q31" s="118"/>
      <c r="R31" s="118"/>
      <c r="S31" s="120"/>
      <c r="T31" s="125"/>
      <c r="U31" s="126"/>
      <c r="V31" s="130"/>
    </row>
    <row r="32" spans="1:22" ht="12.75" customHeight="1">
      <c r="A32" s="41"/>
      <c r="B32" s="69" t="s">
        <v>16</v>
      </c>
      <c r="C32" s="83">
        <f>SUM(C24:C29)</f>
        <v>44610</v>
      </c>
      <c r="D32" s="26">
        <f>SUM(D24:D29)</f>
        <v>1100</v>
      </c>
      <c r="E32" s="26">
        <f>SUM(E24:E25)</f>
        <v>0</v>
      </c>
      <c r="F32" s="26">
        <f>SUM(F24:F25)</f>
        <v>1315</v>
      </c>
      <c r="G32" s="71">
        <f>SUM(G24:G31)</f>
        <v>0</v>
      </c>
      <c r="H32" s="25">
        <f>SUM(H24:H29)</f>
        <v>24310</v>
      </c>
      <c r="I32" s="25"/>
      <c r="J32" s="27">
        <f>SUM(J24:J31)</f>
        <v>71335</v>
      </c>
      <c r="L32" s="148"/>
      <c r="M32" s="127" t="s">
        <v>133</v>
      </c>
      <c r="N32" s="127"/>
      <c r="O32" s="152"/>
      <c r="P32" s="117"/>
      <c r="Q32" s="117"/>
      <c r="R32" s="117"/>
      <c r="S32" s="119">
        <f>SUM(H32+H40)</f>
        <v>27000</v>
      </c>
      <c r="T32" s="123">
        <f>SUM(P32:S33)</f>
        <v>27000</v>
      </c>
      <c r="U32" s="124"/>
      <c r="V32" s="129"/>
    </row>
    <row r="33" spans="1:22" ht="12.75" customHeight="1">
      <c r="A33" s="44"/>
      <c r="B33" s="70"/>
      <c r="C33" s="78" t="s">
        <v>1</v>
      </c>
      <c r="D33" s="21" t="s">
        <v>2</v>
      </c>
      <c r="E33" s="21" t="s">
        <v>3</v>
      </c>
      <c r="F33" s="21" t="s">
        <v>4</v>
      </c>
      <c r="G33" s="21"/>
      <c r="H33" s="21" t="s">
        <v>122</v>
      </c>
      <c r="I33" s="21" t="s">
        <v>123</v>
      </c>
      <c r="J33" s="22" t="s">
        <v>5</v>
      </c>
      <c r="L33" s="171"/>
      <c r="M33" s="172"/>
      <c r="N33" s="172"/>
      <c r="O33" s="170"/>
      <c r="P33" s="118"/>
      <c r="Q33" s="118"/>
      <c r="R33" s="118"/>
      <c r="S33" s="132"/>
      <c r="T33" s="163"/>
      <c r="U33" s="164"/>
      <c r="V33" s="130"/>
    </row>
    <row r="34" spans="1:22" ht="12.75" customHeight="1">
      <c r="A34" s="111" t="s">
        <v>163</v>
      </c>
      <c r="B34" s="67" t="s">
        <v>99</v>
      </c>
      <c r="C34" s="79">
        <f>'[4]199根室市'!$C$38</f>
        <v>5815</v>
      </c>
      <c r="D34" s="23">
        <f>'[4]199根室市'!$F$38</f>
        <v>80</v>
      </c>
      <c r="E34" s="23">
        <f>'[4]199根室市'!$I$38</f>
        <v>0</v>
      </c>
      <c r="F34" s="23">
        <f>'[4]199根室市'!$L$38</f>
        <v>60</v>
      </c>
      <c r="G34" s="58"/>
      <c r="H34" s="23">
        <f>'[4]199根室市'!$R$38</f>
        <v>1120</v>
      </c>
      <c r="I34" s="23">
        <f>'[4]199根室市'!$O$38</f>
        <v>0</v>
      </c>
      <c r="J34" s="52">
        <f>SUM(C34:I34)</f>
        <v>7075</v>
      </c>
      <c r="L34" s="148"/>
      <c r="M34" s="127" t="s">
        <v>169</v>
      </c>
      <c r="N34" s="127"/>
      <c r="O34" s="152"/>
      <c r="P34" s="117"/>
      <c r="Q34" s="117">
        <f>SUM('地区集計表１'!S53)</f>
        <v>8050</v>
      </c>
      <c r="R34" s="117"/>
      <c r="S34" s="117">
        <f>SUM(I40)</f>
        <v>0</v>
      </c>
      <c r="T34" s="156">
        <f>SUM(P34:S35)</f>
        <v>8050</v>
      </c>
      <c r="U34" s="157"/>
      <c r="V34" s="129"/>
    </row>
    <row r="35" spans="1:22" ht="12.75" customHeight="1">
      <c r="A35" s="111"/>
      <c r="B35" s="67" t="s">
        <v>100</v>
      </c>
      <c r="C35" s="79">
        <f>'[4]200野付郡'!$C$38</f>
        <v>2435</v>
      </c>
      <c r="D35" s="23">
        <f>'[4]200野付郡'!$F$38</f>
        <v>0</v>
      </c>
      <c r="E35" s="23">
        <f>'[4]200野付郡'!$I$38</f>
        <v>0</v>
      </c>
      <c r="F35" s="23">
        <f>'[4]200野付郡'!$L$38</f>
        <v>0</v>
      </c>
      <c r="G35" s="33"/>
      <c r="H35" s="23">
        <f>'[4]200野付郡'!$R$38</f>
        <v>235</v>
      </c>
      <c r="I35" s="23"/>
      <c r="J35" s="52">
        <f>SUM(C35:I35)</f>
        <v>2670</v>
      </c>
      <c r="L35" s="149"/>
      <c r="M35" s="128"/>
      <c r="N35" s="128"/>
      <c r="O35" s="153"/>
      <c r="P35" s="135"/>
      <c r="Q35" s="135"/>
      <c r="R35" s="135"/>
      <c r="S35" s="135"/>
      <c r="T35" s="165"/>
      <c r="U35" s="162"/>
      <c r="V35" s="131"/>
    </row>
    <row r="36" spans="1:22" ht="12.75" customHeight="1">
      <c r="A36" s="111"/>
      <c r="B36" s="67" t="s">
        <v>101</v>
      </c>
      <c r="C36" s="79">
        <f>'[4]201標津郡'!$C$38</f>
        <v>5690</v>
      </c>
      <c r="D36" s="23">
        <f>'[4]201標津郡'!$F$38</f>
        <v>0</v>
      </c>
      <c r="E36" s="23">
        <f>'[4]201標津郡'!$I$38</f>
        <v>0</v>
      </c>
      <c r="F36" s="23">
        <f>'[4]201標津郡'!$L$38</f>
        <v>0</v>
      </c>
      <c r="G36" s="33"/>
      <c r="H36" s="23">
        <f>'[4]201標津郡'!$R$38</f>
        <v>1255</v>
      </c>
      <c r="I36" s="23"/>
      <c r="J36" s="52">
        <f>SUM(C36:I36)</f>
        <v>6945</v>
      </c>
      <c r="L36" s="148"/>
      <c r="M36" s="127" t="s">
        <v>170</v>
      </c>
      <c r="N36" s="127"/>
      <c r="O36" s="152"/>
      <c r="P36" s="117"/>
      <c r="Q36" s="117">
        <f>SUM('地区集計表１'!T46)</f>
        <v>6000</v>
      </c>
      <c r="R36" s="117"/>
      <c r="S36" s="117"/>
      <c r="T36" s="156">
        <f>SUM(P36:S37)</f>
        <v>6000</v>
      </c>
      <c r="U36" s="157"/>
      <c r="V36" s="129"/>
    </row>
    <row r="37" spans="1:22" ht="12.75" customHeight="1">
      <c r="A37" s="111"/>
      <c r="B37" s="67" t="s">
        <v>102</v>
      </c>
      <c r="C37" s="79">
        <f>'[4]202目梨郡'!$C$38</f>
        <v>880</v>
      </c>
      <c r="D37" s="23">
        <f>'[4]202目梨郡'!$F$38</f>
        <v>0</v>
      </c>
      <c r="E37" s="23">
        <f>'[4]202目梨郡'!$I$38</f>
        <v>0</v>
      </c>
      <c r="F37" s="23">
        <f>'[4]202目梨郡'!$L$38</f>
        <v>0</v>
      </c>
      <c r="G37" s="33"/>
      <c r="H37" s="23">
        <f>'[4]202目梨郡'!$R$38</f>
        <v>80</v>
      </c>
      <c r="I37" s="23"/>
      <c r="J37" s="52">
        <f>SUM(C37:I37)</f>
        <v>960</v>
      </c>
      <c r="L37" s="149"/>
      <c r="M37" s="128"/>
      <c r="N37" s="128"/>
      <c r="O37" s="153"/>
      <c r="P37" s="135"/>
      <c r="Q37" s="135"/>
      <c r="R37" s="135"/>
      <c r="S37" s="135"/>
      <c r="T37" s="165"/>
      <c r="U37" s="162"/>
      <c r="V37" s="131"/>
    </row>
    <row r="38" spans="1:22" ht="12.75" customHeight="1">
      <c r="A38" s="111"/>
      <c r="B38" s="68"/>
      <c r="C38" s="80"/>
      <c r="D38" s="33"/>
      <c r="E38" s="33"/>
      <c r="F38" s="33"/>
      <c r="G38" s="33"/>
      <c r="H38" s="33"/>
      <c r="I38" s="33"/>
      <c r="J38" s="60"/>
      <c r="L38" s="148"/>
      <c r="M38" s="127" t="s">
        <v>171</v>
      </c>
      <c r="N38" s="127"/>
      <c r="O38" s="152"/>
      <c r="P38" s="117"/>
      <c r="Q38" s="119">
        <f>SUM(H11,'地区集計表１'!T53)</f>
        <v>11660</v>
      </c>
      <c r="R38" s="117"/>
      <c r="S38" s="117"/>
      <c r="T38" s="123">
        <f>SUM(P38:S39)</f>
        <v>11660</v>
      </c>
      <c r="U38" s="124"/>
      <c r="V38" s="129"/>
    </row>
    <row r="39" spans="1:22" ht="12.75" customHeight="1">
      <c r="A39" s="111"/>
      <c r="B39" s="68"/>
      <c r="C39" s="80"/>
      <c r="D39" s="33"/>
      <c r="E39" s="33"/>
      <c r="F39" s="33"/>
      <c r="G39" s="33"/>
      <c r="H39" s="33"/>
      <c r="I39" s="33"/>
      <c r="J39" s="60"/>
      <c r="L39" s="171"/>
      <c r="M39" s="128"/>
      <c r="N39" s="128"/>
      <c r="O39" s="170"/>
      <c r="P39" s="118"/>
      <c r="Q39" s="120"/>
      <c r="R39" s="118"/>
      <c r="S39" s="118"/>
      <c r="T39" s="125"/>
      <c r="U39" s="126"/>
      <c r="V39" s="130"/>
    </row>
    <row r="40" spans="1:22" ht="12.75" customHeight="1">
      <c r="A40" s="41"/>
      <c r="B40" s="69" t="s">
        <v>16</v>
      </c>
      <c r="C40" s="83">
        <f>SUM(C34:C37)</f>
        <v>14820</v>
      </c>
      <c r="D40" s="26">
        <f>SUM(D34)</f>
        <v>80</v>
      </c>
      <c r="E40" s="26">
        <f>SUM(E34)</f>
        <v>0</v>
      </c>
      <c r="F40" s="26">
        <f>SUM(F34)</f>
        <v>60</v>
      </c>
      <c r="G40" s="64">
        <f>SUM(G34:G39)</f>
        <v>0</v>
      </c>
      <c r="H40" s="25">
        <f>SUM(H34:H37)</f>
        <v>2690</v>
      </c>
      <c r="I40" s="25">
        <f>SUM(I34)</f>
        <v>0</v>
      </c>
      <c r="J40" s="27">
        <f>SUM(J34:J39)</f>
        <v>17650</v>
      </c>
      <c r="L40" s="148"/>
      <c r="M40" s="127" t="s">
        <v>172</v>
      </c>
      <c r="N40" s="127"/>
      <c r="O40" s="152"/>
      <c r="P40" s="117"/>
      <c r="Q40" s="117">
        <f>SUM(H22)</f>
        <v>3820</v>
      </c>
      <c r="R40" s="117"/>
      <c r="S40" s="117"/>
      <c r="T40" s="156">
        <f>SUM(P40:S41)</f>
        <v>3820</v>
      </c>
      <c r="U40" s="157"/>
      <c r="V40" s="129"/>
    </row>
    <row r="41" spans="1:22" ht="12.75" customHeight="1">
      <c r="A41" s="44"/>
      <c r="B41" s="70"/>
      <c r="C41" s="78" t="s">
        <v>1</v>
      </c>
      <c r="D41" s="21" t="s">
        <v>2</v>
      </c>
      <c r="E41" s="21" t="s">
        <v>3</v>
      </c>
      <c r="F41" s="21" t="s">
        <v>4</v>
      </c>
      <c r="G41" s="21"/>
      <c r="H41" s="21" t="s">
        <v>124</v>
      </c>
      <c r="I41" s="21"/>
      <c r="J41" s="22" t="s">
        <v>5</v>
      </c>
      <c r="L41" s="149"/>
      <c r="M41" s="128"/>
      <c r="N41" s="128"/>
      <c r="O41" s="153"/>
      <c r="P41" s="135"/>
      <c r="Q41" s="135"/>
      <c r="R41" s="135"/>
      <c r="S41" s="135"/>
      <c r="T41" s="165"/>
      <c r="U41" s="162"/>
      <c r="V41" s="131"/>
    </row>
    <row r="42" spans="1:22" ht="12.75" customHeight="1">
      <c r="A42" s="41"/>
      <c r="B42" s="67" t="s">
        <v>103</v>
      </c>
      <c r="C42" s="84">
        <f>'[4]203帯広市'!$C$38</f>
        <v>12045</v>
      </c>
      <c r="D42" s="28">
        <f>'[4]203帯広市'!$F$38</f>
        <v>740</v>
      </c>
      <c r="E42" s="28">
        <f>'[4]203帯広市'!$I$38</f>
        <v>0</v>
      </c>
      <c r="F42" s="28">
        <f>'[4]203帯広市'!$L$38</f>
        <v>1895</v>
      </c>
      <c r="G42" s="62">
        <f>'[4]203帯広市'!$O$38</f>
        <v>0</v>
      </c>
      <c r="H42" s="28">
        <f>'[4]203帯広市'!$R$38</f>
        <v>33660</v>
      </c>
      <c r="I42" s="28"/>
      <c r="J42" s="52">
        <f aca="true" t="shared" si="3" ref="J42:J49">SUM(C42:I42)</f>
        <v>48340</v>
      </c>
      <c r="L42" s="148"/>
      <c r="M42" s="127" t="s">
        <v>173</v>
      </c>
      <c r="N42" s="127"/>
      <c r="O42" s="152"/>
      <c r="P42" s="117"/>
      <c r="Q42" s="119">
        <f>SUM('地区集計表１'!S46)</f>
        <v>3875</v>
      </c>
      <c r="R42" s="117"/>
      <c r="S42" s="156"/>
      <c r="T42" s="156">
        <f>SUM(P42:S43)</f>
        <v>3875</v>
      </c>
      <c r="U42" s="157"/>
      <c r="V42" s="129"/>
    </row>
    <row r="43" spans="1:22" ht="12.75" customHeight="1">
      <c r="A43" s="111" t="s">
        <v>164</v>
      </c>
      <c r="B43" s="67" t="s">
        <v>104</v>
      </c>
      <c r="C43" s="79">
        <f>'[4]204河東郡'!$C$38</f>
        <v>4810</v>
      </c>
      <c r="D43" s="23">
        <f>'[4]204河東郡'!$F$38</f>
        <v>150</v>
      </c>
      <c r="E43" s="23">
        <f>'[4]204河東郡'!$I$38</f>
        <v>0</v>
      </c>
      <c r="F43" s="23">
        <f>'[4]204河東郡'!$L$38</f>
        <v>285</v>
      </c>
      <c r="G43" s="47">
        <f>'[4]204河東郡'!$O$38</f>
        <v>0</v>
      </c>
      <c r="H43" s="23">
        <f>'[4]204河東郡'!$R$38</f>
        <v>12680</v>
      </c>
      <c r="I43" s="23"/>
      <c r="J43" s="52">
        <f t="shared" si="3"/>
        <v>17925</v>
      </c>
      <c r="L43" s="171"/>
      <c r="M43" s="172"/>
      <c r="N43" s="172"/>
      <c r="O43" s="170"/>
      <c r="P43" s="118"/>
      <c r="Q43" s="132"/>
      <c r="R43" s="118"/>
      <c r="S43" s="158"/>
      <c r="T43" s="158"/>
      <c r="U43" s="159"/>
      <c r="V43" s="130"/>
    </row>
    <row r="44" spans="1:22" ht="12.75" customHeight="1">
      <c r="A44" s="111"/>
      <c r="B44" s="67" t="s">
        <v>105</v>
      </c>
      <c r="C44" s="79">
        <f>'[4]205河西郡'!$C$38</f>
        <v>2455</v>
      </c>
      <c r="D44" s="23">
        <f>'[4]205河西郡'!$F$38</f>
        <v>0</v>
      </c>
      <c r="E44" s="23">
        <f>'[4]205河西郡'!$I$38</f>
        <v>0</v>
      </c>
      <c r="F44" s="23">
        <f>'[4]205河西郡'!$L$38</f>
        <v>190</v>
      </c>
      <c r="G44" s="47">
        <f>'[4]205河西郡'!$O$38</f>
        <v>0</v>
      </c>
      <c r="H44" s="23">
        <f>'[4]205河西郡'!$R$38</f>
        <v>5250</v>
      </c>
      <c r="I44" s="23"/>
      <c r="J44" s="52">
        <f>SUM(C44:I44)</f>
        <v>7895</v>
      </c>
      <c r="L44" s="174"/>
      <c r="M44" s="173" t="s">
        <v>174</v>
      </c>
      <c r="N44" s="173"/>
      <c r="O44" s="175"/>
      <c r="P44" s="176"/>
      <c r="Q44" s="176">
        <f>SUM(Q24:Q43)</f>
        <v>33405</v>
      </c>
      <c r="R44" s="169">
        <f>SUM(R24:R43)</f>
        <v>80558</v>
      </c>
      <c r="S44" s="161">
        <f>SUM(S24:S43)</f>
        <v>95300</v>
      </c>
      <c r="T44" s="161">
        <f>SUM(T24:U43)</f>
        <v>209263</v>
      </c>
      <c r="U44" s="161"/>
      <c r="V44" s="155"/>
    </row>
    <row r="45" spans="1:22" ht="12.75" customHeight="1">
      <c r="A45" s="111"/>
      <c r="B45" s="67" t="s">
        <v>106</v>
      </c>
      <c r="C45" s="79">
        <f>'[4]206十勝郡'!$C$38</f>
        <v>545</v>
      </c>
      <c r="D45" s="23">
        <f>'[4]206十勝郡'!$F$38</f>
        <v>0</v>
      </c>
      <c r="E45" s="23">
        <f>'[4]206十勝郡'!$I$38</f>
        <v>0</v>
      </c>
      <c r="F45" s="23">
        <f>'[4]206十勝郡'!$L$38</f>
        <v>0</v>
      </c>
      <c r="G45" s="33"/>
      <c r="H45" s="23">
        <f>'[4]206十勝郡'!$R$38</f>
        <v>840</v>
      </c>
      <c r="I45" s="23"/>
      <c r="J45" s="52">
        <f t="shared" si="3"/>
        <v>1385</v>
      </c>
      <c r="L45" s="149"/>
      <c r="M45" s="168"/>
      <c r="N45" s="168"/>
      <c r="O45" s="153"/>
      <c r="P45" s="135"/>
      <c r="Q45" s="135"/>
      <c r="R45" s="165"/>
      <c r="S45" s="162"/>
      <c r="T45" s="162"/>
      <c r="U45" s="162"/>
      <c r="V45" s="131"/>
    </row>
    <row r="46" spans="1:22" ht="12.75" customHeight="1">
      <c r="A46" s="111"/>
      <c r="B46" s="67" t="s">
        <v>72</v>
      </c>
      <c r="C46" s="79">
        <f>'[4]207中川郡'!$C$38</f>
        <v>4205</v>
      </c>
      <c r="D46" s="23">
        <f>'[4]207中川郡'!$F$38</f>
        <v>0</v>
      </c>
      <c r="E46" s="23">
        <f>'[4]207中川郡'!$I$38</f>
        <v>0</v>
      </c>
      <c r="F46" s="23">
        <f>'[4]207中川郡'!$L$38</f>
        <v>340</v>
      </c>
      <c r="G46" s="47">
        <f>'[4]207中川郡'!$O$38</f>
        <v>0</v>
      </c>
      <c r="H46" s="23">
        <f>'[4]207中川郡'!$R$38</f>
        <v>9500</v>
      </c>
      <c r="I46" s="23"/>
      <c r="J46" s="52">
        <f t="shared" si="3"/>
        <v>14045</v>
      </c>
      <c r="L46" s="108"/>
      <c r="M46" s="109"/>
      <c r="N46" s="109"/>
      <c r="O46" s="106"/>
      <c r="P46" s="107"/>
      <c r="Q46" s="107"/>
      <c r="V46" s="166"/>
    </row>
    <row r="47" spans="1:22" ht="12.75" customHeight="1">
      <c r="A47" s="111"/>
      <c r="B47" s="67" t="s">
        <v>107</v>
      </c>
      <c r="C47" s="79">
        <f>'[4]208足寄郡'!$C$38</f>
        <v>1445</v>
      </c>
      <c r="D47" s="23">
        <f>'[4]208足寄郡'!$F$38</f>
        <v>0</v>
      </c>
      <c r="E47" s="23">
        <f>'[4]208足寄郡'!$I$38</f>
        <v>0</v>
      </c>
      <c r="F47" s="23">
        <f>'[4]208足寄郡'!$L$38</f>
        <v>65</v>
      </c>
      <c r="G47" s="33"/>
      <c r="H47" s="23">
        <f>'[4]208足寄郡'!$R$38</f>
        <v>1440</v>
      </c>
      <c r="I47" s="23"/>
      <c r="J47" s="52">
        <f t="shared" si="3"/>
        <v>2950</v>
      </c>
      <c r="L47" s="100"/>
      <c r="M47" s="68"/>
      <c r="N47" s="68"/>
      <c r="O47" s="104"/>
      <c r="P47" s="102"/>
      <c r="Q47" s="102"/>
      <c r="V47" s="166"/>
    </row>
    <row r="48" spans="1:10" ht="12.75" customHeight="1">
      <c r="A48" s="111"/>
      <c r="B48" s="67" t="s">
        <v>75</v>
      </c>
      <c r="C48" s="79">
        <f>'[4]209上川郡'!$C$38</f>
        <v>1885</v>
      </c>
      <c r="D48" s="23">
        <f>'[4]209上川郡'!$F$38</f>
        <v>0</v>
      </c>
      <c r="E48" s="23">
        <f>'[4]209上川郡'!$I$38</f>
        <v>0</v>
      </c>
      <c r="F48" s="23">
        <f>'[4]209上川郡'!$L$38</f>
        <v>60</v>
      </c>
      <c r="G48" s="33"/>
      <c r="H48" s="23">
        <f>'[4]209上川郡'!$R$38</f>
        <v>2740</v>
      </c>
      <c r="I48" s="23"/>
      <c r="J48" s="52">
        <f t="shared" si="3"/>
        <v>4685</v>
      </c>
    </row>
    <row r="49" spans="1:10" ht="12.75" customHeight="1">
      <c r="A49" s="111"/>
      <c r="B49" s="67" t="s">
        <v>108</v>
      </c>
      <c r="C49" s="79">
        <f>'[4]210広尾郡'!$C$38</f>
        <v>1495</v>
      </c>
      <c r="D49" s="23">
        <f>'[4]210広尾郡'!$F$38</f>
        <v>0</v>
      </c>
      <c r="E49" s="23">
        <f>'[4]210広尾郡'!$I$38</f>
        <v>0</v>
      </c>
      <c r="F49" s="23">
        <f>'[4]210広尾郡'!$L$38</f>
        <v>55</v>
      </c>
      <c r="G49" s="33"/>
      <c r="H49" s="23">
        <f>'[4]210広尾郡'!$R$38</f>
        <v>2190</v>
      </c>
      <c r="I49" s="23"/>
      <c r="J49" s="52">
        <f t="shared" si="3"/>
        <v>3740</v>
      </c>
    </row>
    <row r="50" spans="1:21" ht="12.75" customHeight="1">
      <c r="A50" s="111"/>
      <c r="B50" s="68"/>
      <c r="C50" s="80"/>
      <c r="D50" s="33"/>
      <c r="E50" s="33"/>
      <c r="F50" s="33"/>
      <c r="G50" s="33"/>
      <c r="H50" s="33"/>
      <c r="I50" s="33"/>
      <c r="J50" s="60"/>
      <c r="P50" s="46"/>
      <c r="Q50" s="46"/>
      <c r="R50" s="46"/>
      <c r="S50" s="46"/>
      <c r="T50" s="46"/>
      <c r="U50" s="46"/>
    </row>
    <row r="51" spans="1:23" ht="12.75" customHeight="1">
      <c r="A51" s="41"/>
      <c r="B51" s="68"/>
      <c r="C51" s="59"/>
      <c r="D51" s="33"/>
      <c r="E51" s="33"/>
      <c r="F51" s="33"/>
      <c r="G51" s="33"/>
      <c r="H51" s="33"/>
      <c r="I51" s="33"/>
      <c r="J51" s="60"/>
      <c r="L51" s="148"/>
      <c r="M51" s="167" t="s">
        <v>135</v>
      </c>
      <c r="N51" s="167"/>
      <c r="O51" s="152"/>
      <c r="P51" s="136">
        <f>SUM(P19,P44)</f>
        <v>611795</v>
      </c>
      <c r="Q51" s="136">
        <f>SUM(Q19,Q44)</f>
        <v>227920</v>
      </c>
      <c r="R51" s="136">
        <f>SUM(R19,R44)</f>
        <v>248688</v>
      </c>
      <c r="S51" s="136">
        <f>SUM(S19,S44)</f>
        <v>189950</v>
      </c>
      <c r="T51" s="156">
        <f>SUM(T19,T44)</f>
        <v>1278353</v>
      </c>
      <c r="U51" s="157"/>
      <c r="V51" s="129"/>
      <c r="W51" s="110"/>
    </row>
    <row r="52" spans="1:23" ht="12.75" customHeight="1">
      <c r="A52" s="43"/>
      <c r="B52" s="69" t="s">
        <v>16</v>
      </c>
      <c r="C52" s="63">
        <f>SUM(C42:C49)</f>
        <v>28885</v>
      </c>
      <c r="D52" s="26">
        <f>SUM(D42:D49)</f>
        <v>890</v>
      </c>
      <c r="E52" s="26">
        <f>SUM(E42:E49)</f>
        <v>0</v>
      </c>
      <c r="F52" s="26">
        <f>SUM(F42:F49)</f>
        <v>2890</v>
      </c>
      <c r="G52" s="71">
        <f>SUM(G42:G51)</f>
        <v>0</v>
      </c>
      <c r="H52" s="25">
        <f>SUM(H42:H49)</f>
        <v>68300</v>
      </c>
      <c r="I52" s="65"/>
      <c r="J52" s="27">
        <f>SUM(J42:J51)</f>
        <v>100965</v>
      </c>
      <c r="L52" s="149"/>
      <c r="M52" s="168"/>
      <c r="N52" s="168"/>
      <c r="O52" s="153"/>
      <c r="P52" s="122"/>
      <c r="Q52" s="122"/>
      <c r="R52" s="122"/>
      <c r="S52" s="122"/>
      <c r="T52" s="165"/>
      <c r="U52" s="162"/>
      <c r="V52" s="131"/>
      <c r="W52" s="110"/>
    </row>
    <row r="53" ht="12" customHeight="1"/>
    <row r="54" ht="12" customHeight="1"/>
    <row r="55" ht="12" customHeight="1"/>
    <row r="56" ht="12" customHeight="1"/>
    <row r="57" ht="12" customHeight="1"/>
    <row r="58" ht="12" customHeight="1"/>
  </sheetData>
  <sheetProtection/>
  <mergeCells count="168">
    <mergeCell ref="Q15:Q16"/>
    <mergeCell ref="R15:R16"/>
    <mergeCell ref="M17:N18"/>
    <mergeCell ref="O17:O18"/>
    <mergeCell ref="O15:O16"/>
    <mergeCell ref="Q19:Q20"/>
    <mergeCell ref="O44:O45"/>
    <mergeCell ref="P44:P45"/>
    <mergeCell ref="Q44:Q45"/>
    <mergeCell ref="P40:P41"/>
    <mergeCell ref="Q40:Q41"/>
    <mergeCell ref="T19:U20"/>
    <mergeCell ref="S24:S25"/>
    <mergeCell ref="S28:S29"/>
    <mergeCell ref="O28:O29"/>
    <mergeCell ref="P28:P29"/>
    <mergeCell ref="V44:V45"/>
    <mergeCell ref="S40:S41"/>
    <mergeCell ref="T40:U41"/>
    <mergeCell ref="V40:V41"/>
    <mergeCell ref="M15:N16"/>
    <mergeCell ref="L19:L20"/>
    <mergeCell ref="L40:L41"/>
    <mergeCell ref="M40:N41"/>
    <mergeCell ref="O40:O41"/>
    <mergeCell ref="O19:O20"/>
    <mergeCell ref="M32:N33"/>
    <mergeCell ref="M28:N29"/>
    <mergeCell ref="L15:L16"/>
    <mergeCell ref="A14:A20"/>
    <mergeCell ref="A4:A10"/>
    <mergeCell ref="A25:A30"/>
    <mergeCell ref="L26:L27"/>
    <mergeCell ref="M26:N27"/>
    <mergeCell ref="L28:L29"/>
    <mergeCell ref="M24:N25"/>
    <mergeCell ref="T15:U16"/>
    <mergeCell ref="V15:V16"/>
    <mergeCell ref="L17:L18"/>
    <mergeCell ref="O11:O12"/>
    <mergeCell ref="O13:O14"/>
    <mergeCell ref="R13:R14"/>
    <mergeCell ref="S13:S14"/>
    <mergeCell ref="P15:P16"/>
    <mergeCell ref="T13:U14"/>
    <mergeCell ref="P11:P12"/>
    <mergeCell ref="T28:U29"/>
    <mergeCell ref="A34:A39"/>
    <mergeCell ref="A43:A50"/>
    <mergeCell ref="L11:L12"/>
    <mergeCell ref="L13:L14"/>
    <mergeCell ref="M13:N14"/>
    <mergeCell ref="M19:N20"/>
    <mergeCell ref="L44:L45"/>
    <mergeCell ref="M44:N45"/>
    <mergeCell ref="L24:L25"/>
    <mergeCell ref="R30:R31"/>
    <mergeCell ref="Q32:Q33"/>
    <mergeCell ref="V28:V29"/>
    <mergeCell ref="T26:U27"/>
    <mergeCell ref="Q26:Q27"/>
    <mergeCell ref="T24:U25"/>
    <mergeCell ref="Q24:Q25"/>
    <mergeCell ref="V24:V25"/>
    <mergeCell ref="Q28:Q29"/>
    <mergeCell ref="R26:R27"/>
    <mergeCell ref="V36:V37"/>
    <mergeCell ref="Q34:Q35"/>
    <mergeCell ref="R34:R35"/>
    <mergeCell ref="O24:O25"/>
    <mergeCell ref="P24:P25"/>
    <mergeCell ref="L32:L33"/>
    <mergeCell ref="V32:V33"/>
    <mergeCell ref="O30:O31"/>
    <mergeCell ref="P30:P31"/>
    <mergeCell ref="L30:L31"/>
    <mergeCell ref="V30:V31"/>
    <mergeCell ref="L34:L35"/>
    <mergeCell ref="M34:N35"/>
    <mergeCell ref="O36:O37"/>
    <mergeCell ref="P36:P37"/>
    <mergeCell ref="Q36:Q37"/>
    <mergeCell ref="R36:R37"/>
    <mergeCell ref="L36:L37"/>
    <mergeCell ref="M36:N37"/>
    <mergeCell ref="O32:O33"/>
    <mergeCell ref="M42:N43"/>
    <mergeCell ref="V42:V43"/>
    <mergeCell ref="L38:L39"/>
    <mergeCell ref="R38:R39"/>
    <mergeCell ref="P42:P43"/>
    <mergeCell ref="T42:U43"/>
    <mergeCell ref="O26:O27"/>
    <mergeCell ref="S38:S39"/>
    <mergeCell ref="O38:O39"/>
    <mergeCell ref="P38:P39"/>
    <mergeCell ref="S34:S35"/>
    <mergeCell ref="T34:U35"/>
    <mergeCell ref="R32:R33"/>
    <mergeCell ref="S36:S37"/>
    <mergeCell ref="T36:U37"/>
    <mergeCell ref="Q30:Q31"/>
    <mergeCell ref="L51:L52"/>
    <mergeCell ref="M51:N52"/>
    <mergeCell ref="S51:S52"/>
    <mergeCell ref="R42:R43"/>
    <mergeCell ref="R44:R45"/>
    <mergeCell ref="O42:O43"/>
    <mergeCell ref="O51:O52"/>
    <mergeCell ref="L42:L43"/>
    <mergeCell ref="Q42:Q43"/>
    <mergeCell ref="S42:S43"/>
    <mergeCell ref="S32:S33"/>
    <mergeCell ref="T32:U33"/>
    <mergeCell ref="T51:U52"/>
    <mergeCell ref="V38:V39"/>
    <mergeCell ref="S26:S27"/>
    <mergeCell ref="P51:P52"/>
    <mergeCell ref="Q51:Q52"/>
    <mergeCell ref="V46:V47"/>
    <mergeCell ref="V34:V35"/>
    <mergeCell ref="R40:R41"/>
    <mergeCell ref="O34:O35"/>
    <mergeCell ref="P34:P35"/>
    <mergeCell ref="R17:R18"/>
    <mergeCell ref="S17:S18"/>
    <mergeCell ref="R19:R20"/>
    <mergeCell ref="V51:V52"/>
    <mergeCell ref="R51:R52"/>
    <mergeCell ref="V26:V27"/>
    <mergeCell ref="S44:S45"/>
    <mergeCell ref="T44:U45"/>
    <mergeCell ref="M11:N12"/>
    <mergeCell ref="S1:U1"/>
    <mergeCell ref="V19:V20"/>
    <mergeCell ref="T17:U18"/>
    <mergeCell ref="V17:V18"/>
    <mergeCell ref="Q8:Q9"/>
    <mergeCell ref="Q17:Q18"/>
    <mergeCell ref="P17:P18"/>
    <mergeCell ref="P19:P20"/>
    <mergeCell ref="R8:R9"/>
    <mergeCell ref="S8:S9"/>
    <mergeCell ref="T8:V9"/>
    <mergeCell ref="L8:L9"/>
    <mergeCell ref="M8:N9"/>
    <mergeCell ref="O8:O9"/>
    <mergeCell ref="P8:P9"/>
    <mergeCell ref="V11:V12"/>
    <mergeCell ref="V13:V14"/>
    <mergeCell ref="R28:R29"/>
    <mergeCell ref="Q13:Q14"/>
    <mergeCell ref="P26:P27"/>
    <mergeCell ref="S15:S16"/>
    <mergeCell ref="S11:S12"/>
    <mergeCell ref="R24:R25"/>
    <mergeCell ref="P13:P14"/>
    <mergeCell ref="Q11:Q12"/>
    <mergeCell ref="P32:P33"/>
    <mergeCell ref="R11:R12"/>
    <mergeCell ref="S19:S20"/>
    <mergeCell ref="T11:U12"/>
    <mergeCell ref="M38:N39"/>
    <mergeCell ref="Q38:Q39"/>
    <mergeCell ref="T38:U39"/>
    <mergeCell ref="M30:N31"/>
    <mergeCell ref="S30:S31"/>
    <mergeCell ref="T30:U31"/>
  </mergeCells>
  <printOptions/>
  <pageMargins left="1.5748031496062993" right="0.7874015748031497" top="0.984251968503937" bottom="0.5905511811023623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北海道毎日サービス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北海道毎日サービス</dc:creator>
  <cp:keywords/>
  <dc:description/>
  <cp:lastModifiedBy>OR131</cp:lastModifiedBy>
  <cp:lastPrinted>2024-04-16T05:10:57Z</cp:lastPrinted>
  <dcterms:created xsi:type="dcterms:W3CDTF">2004-11-25T12:03:12Z</dcterms:created>
  <dcterms:modified xsi:type="dcterms:W3CDTF">2024-04-16T05:11:02Z</dcterms:modified>
  <cp:category/>
  <cp:version/>
  <cp:contentType/>
  <cp:contentStatus/>
</cp:coreProperties>
</file>